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ojekty\4942_SPU_Pokrikov\04_VYSTUPY\20220126_ZADOST_DSP\vodohospodarska_cast\rozpocet\20220613_Spojený_rozpočet_VH\"/>
    </mc:Choice>
  </mc:AlternateContent>
  <bookViews>
    <workbookView xWindow="0" yWindow="0" windowWidth="0" windowHeight="0"/>
  </bookViews>
  <sheets>
    <sheet name="Rekapitulace stavby" sheetId="1" r:id="rId1"/>
    <sheet name="SO 01.801 - Tůň 2" sheetId="2" r:id="rId2"/>
    <sheet name="SO 02.301 - Revitalizace ..." sheetId="3" r:id="rId3"/>
    <sheet name="SO 04.801 - Tůň 1" sheetId="4" r:id="rId4"/>
    <sheet name="SO 05.301 - POZ 1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01.801 - Tůň 2'!$C$81:$K$204</definedName>
    <definedName name="_xlnm.Print_Area" localSheetId="1">'SO 01.801 - Tůň 2'!$C$4:$J$39,'SO 01.801 - Tůň 2'!$C$45:$J$63,'SO 01.801 - Tůň 2'!$C$69:$K$204</definedName>
    <definedName name="_xlnm.Print_Titles" localSheetId="1">'SO 01.801 - Tůň 2'!$81:$81</definedName>
    <definedName name="_xlnm._FilterDatabase" localSheetId="2" hidden="1">'SO 02.301 - Revitalizace ...'!$C$81:$K$279</definedName>
    <definedName name="_xlnm.Print_Area" localSheetId="2">'SO 02.301 - Revitalizace ...'!$C$4:$J$39,'SO 02.301 - Revitalizace ...'!$C$45:$J$63,'SO 02.301 - Revitalizace ...'!$C$69:$K$279</definedName>
    <definedName name="_xlnm.Print_Titles" localSheetId="2">'SO 02.301 - Revitalizace ...'!$81:$81</definedName>
    <definedName name="_xlnm._FilterDatabase" localSheetId="3" hidden="1">'SO 04.801 - Tůň 1'!$C$82:$K$210</definedName>
    <definedName name="_xlnm.Print_Area" localSheetId="3">'SO 04.801 - Tůň 1'!$C$4:$J$39,'SO 04.801 - Tůň 1'!$C$45:$J$64,'SO 04.801 - Tůň 1'!$C$70:$K$210</definedName>
    <definedName name="_xlnm.Print_Titles" localSheetId="3">'SO 04.801 - Tůň 1'!$82:$82</definedName>
    <definedName name="_xlnm._FilterDatabase" localSheetId="4" hidden="1">'SO 05.301 - POZ 1'!$C$86:$K$304</definedName>
    <definedName name="_xlnm.Print_Area" localSheetId="4">'SO 05.301 - POZ 1'!$C$4:$J$39,'SO 05.301 - POZ 1'!$C$45:$J$68,'SO 05.301 - POZ 1'!$C$74:$K$304</definedName>
    <definedName name="_xlnm.Print_Titles" localSheetId="4">'SO 05.301 - POZ 1'!$86:$86</definedName>
    <definedName name="_xlnm._FilterDatabase" localSheetId="5" hidden="1">'VON - Vedlejší a ostatní ...'!$C$79:$K$123</definedName>
    <definedName name="_xlnm.Print_Area" localSheetId="5">'VON - Vedlejší a ostatní ...'!$C$4:$J$39,'VON - Vedlejší a ostatní ...'!$C$45:$J$61,'VON - Vedlejší a ostatní ...'!$C$67:$K$123</definedName>
    <definedName name="_xlnm.Print_Titles" localSheetId="5">'VON - Vedlejší a ostatní ...'!$79:$79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54"/>
  <c r="J14"/>
  <c r="J12"/>
  <c r="J52"/>
  <c r="E7"/>
  <c r="E48"/>
  <c i="5" r="J37"/>
  <c r="J36"/>
  <c i="1" r="AY58"/>
  <c i="5" r="J35"/>
  <c i="1" r="AX58"/>
  <c i="5" r="BI302"/>
  <c r="BH302"/>
  <c r="BG302"/>
  <c r="BF302"/>
  <c r="T302"/>
  <c r="T301"/>
  <c r="R302"/>
  <c r="R301"/>
  <c r="P302"/>
  <c r="P301"/>
  <c r="BI295"/>
  <c r="BH295"/>
  <c r="BG295"/>
  <c r="BF295"/>
  <c r="T295"/>
  <c r="R295"/>
  <c r="P295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50"/>
  <c r="BH250"/>
  <c r="BG250"/>
  <c r="BF250"/>
  <c r="T250"/>
  <c r="R250"/>
  <c r="P250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28"/>
  <c r="BH228"/>
  <c r="BG228"/>
  <c r="BF228"/>
  <c r="T228"/>
  <c r="T217"/>
  <c r="R228"/>
  <c r="R217"/>
  <c r="P228"/>
  <c r="P217"/>
  <c r="BI224"/>
  <c r="BH224"/>
  <c r="BG224"/>
  <c r="BF224"/>
  <c r="T224"/>
  <c r="R224"/>
  <c r="P224"/>
  <c r="BI218"/>
  <c r="BH218"/>
  <c r="BG218"/>
  <c r="BF218"/>
  <c r="T218"/>
  <c r="R218"/>
  <c r="P218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3"/>
  <c r="BH133"/>
  <c r="BG133"/>
  <c r="BF133"/>
  <c r="T133"/>
  <c r="R133"/>
  <c r="P133"/>
  <c r="BI126"/>
  <c r="BH126"/>
  <c r="BG126"/>
  <c r="BF126"/>
  <c r="T126"/>
  <c r="R126"/>
  <c r="P126"/>
  <c r="BI119"/>
  <c r="BH119"/>
  <c r="BG119"/>
  <c r="BF119"/>
  <c r="T119"/>
  <c r="R119"/>
  <c r="P119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BI93"/>
  <c r="BH93"/>
  <c r="BG93"/>
  <c r="BF93"/>
  <c r="T93"/>
  <c r="R93"/>
  <c r="P93"/>
  <c r="BI90"/>
  <c r="BH90"/>
  <c r="BG90"/>
  <c r="BF90"/>
  <c r="T90"/>
  <c r="R90"/>
  <c r="P90"/>
  <c r="F81"/>
  <c r="E79"/>
  <c r="F52"/>
  <c r="E50"/>
  <c r="J24"/>
  <c r="E24"/>
  <c r="J84"/>
  <c r="J23"/>
  <c r="J21"/>
  <c r="E21"/>
  <c r="J83"/>
  <c r="J20"/>
  <c r="J18"/>
  <c r="E18"/>
  <c r="F55"/>
  <c r="J17"/>
  <c r="J15"/>
  <c r="E15"/>
  <c r="F83"/>
  <c r="J14"/>
  <c r="J12"/>
  <c r="J52"/>
  <c r="E7"/>
  <c r="E77"/>
  <c i="4" r="J37"/>
  <c r="J36"/>
  <c i="1" r="AY57"/>
  <c i="4" r="J35"/>
  <c i="1" r="AX57"/>
  <c i="4" r="BI208"/>
  <c r="BH208"/>
  <c r="BG208"/>
  <c r="BF208"/>
  <c r="T208"/>
  <c r="T207"/>
  <c r="R208"/>
  <c r="R207"/>
  <c r="P208"/>
  <c r="P207"/>
  <c r="BI200"/>
  <c r="BH200"/>
  <c r="BG200"/>
  <c r="BF200"/>
  <c r="T200"/>
  <c r="R200"/>
  <c r="P200"/>
  <c r="BI193"/>
  <c r="BH193"/>
  <c r="BG193"/>
  <c r="BF193"/>
  <c r="T193"/>
  <c r="R193"/>
  <c r="P193"/>
  <c r="BI187"/>
  <c r="BH187"/>
  <c r="BG187"/>
  <c r="BF187"/>
  <c r="T187"/>
  <c r="R187"/>
  <c r="P187"/>
  <c r="BI182"/>
  <c r="BH182"/>
  <c r="BG182"/>
  <c r="BF182"/>
  <c r="T182"/>
  <c r="R182"/>
  <c r="P182"/>
  <c r="BI175"/>
  <c r="BH175"/>
  <c r="BG175"/>
  <c r="BF175"/>
  <c r="T175"/>
  <c r="R175"/>
  <c r="P175"/>
  <c r="BI168"/>
  <c r="BH168"/>
  <c r="BG168"/>
  <c r="BF168"/>
  <c r="T168"/>
  <c r="R168"/>
  <c r="P168"/>
  <c r="BI161"/>
  <c r="BH161"/>
  <c r="BG161"/>
  <c r="BF161"/>
  <c r="T161"/>
  <c r="R161"/>
  <c r="P161"/>
  <c r="BI154"/>
  <c r="BH154"/>
  <c r="BG154"/>
  <c r="BF154"/>
  <c r="T154"/>
  <c r="R154"/>
  <c r="P154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27"/>
  <c r="BH127"/>
  <c r="BG127"/>
  <c r="BF127"/>
  <c r="T127"/>
  <c r="R127"/>
  <c r="P127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55"/>
  <c r="J17"/>
  <c r="J15"/>
  <c r="E15"/>
  <c r="F79"/>
  <c r="J14"/>
  <c r="J12"/>
  <c r="J77"/>
  <c r="E7"/>
  <c r="E73"/>
  <c i="3" r="J37"/>
  <c r="J36"/>
  <c i="1" r="AY56"/>
  <c i="3" r="J35"/>
  <c i="1" r="AX56"/>
  <c i="3" r="BI277"/>
  <c r="BH277"/>
  <c r="BG277"/>
  <c r="BF277"/>
  <c r="T277"/>
  <c r="T276"/>
  <c r="R277"/>
  <c r="R276"/>
  <c r="P277"/>
  <c r="P276"/>
  <c r="BI269"/>
  <c r="BH269"/>
  <c r="BG269"/>
  <c r="BF269"/>
  <c r="T269"/>
  <c r="R269"/>
  <c r="P269"/>
  <c r="BI267"/>
  <c r="BH267"/>
  <c r="BG267"/>
  <c r="BF267"/>
  <c r="T267"/>
  <c r="R267"/>
  <c r="P267"/>
  <c r="BI260"/>
  <c r="BH260"/>
  <c r="BG260"/>
  <c r="BF260"/>
  <c r="T260"/>
  <c r="R260"/>
  <c r="P260"/>
  <c r="BI257"/>
  <c r="BH257"/>
  <c r="BG257"/>
  <c r="BF257"/>
  <c r="T257"/>
  <c r="R257"/>
  <c r="P257"/>
  <c r="BI250"/>
  <c r="BH250"/>
  <c r="BG250"/>
  <c r="BF250"/>
  <c r="T250"/>
  <c r="R250"/>
  <c r="P250"/>
  <c r="BI243"/>
  <c r="BH243"/>
  <c r="BG243"/>
  <c r="BF243"/>
  <c r="T243"/>
  <c r="R243"/>
  <c r="P243"/>
  <c r="BI236"/>
  <c r="BH236"/>
  <c r="BG236"/>
  <c r="BF236"/>
  <c r="T236"/>
  <c r="R236"/>
  <c r="P236"/>
  <c r="BI232"/>
  <c r="BH232"/>
  <c r="BG232"/>
  <c r="BF232"/>
  <c r="T232"/>
  <c r="R232"/>
  <c r="P232"/>
  <c r="BI225"/>
  <c r="BH225"/>
  <c r="BG225"/>
  <c r="BF225"/>
  <c r="T225"/>
  <c r="R225"/>
  <c r="P225"/>
  <c r="BI219"/>
  <c r="BH219"/>
  <c r="BG219"/>
  <c r="BF219"/>
  <c r="T219"/>
  <c r="R219"/>
  <c r="P219"/>
  <c r="BI212"/>
  <c r="BH212"/>
  <c r="BG212"/>
  <c r="BF212"/>
  <c r="T212"/>
  <c r="R212"/>
  <c r="P212"/>
  <c r="BI206"/>
  <c r="BH206"/>
  <c r="BG206"/>
  <c r="BF206"/>
  <c r="T206"/>
  <c r="R206"/>
  <c r="P206"/>
  <c r="BI199"/>
  <c r="BH199"/>
  <c r="BG199"/>
  <c r="BF199"/>
  <c r="T199"/>
  <c r="R199"/>
  <c r="P199"/>
  <c r="BI192"/>
  <c r="BH192"/>
  <c r="BG192"/>
  <c r="BF192"/>
  <c r="T192"/>
  <c r="R192"/>
  <c r="P192"/>
  <c r="BI185"/>
  <c r="BH185"/>
  <c r="BG185"/>
  <c r="BF185"/>
  <c r="T185"/>
  <c r="R185"/>
  <c r="P185"/>
  <c r="BI178"/>
  <c r="BH178"/>
  <c r="BG178"/>
  <c r="BF178"/>
  <c r="T178"/>
  <c r="R178"/>
  <c r="P178"/>
  <c r="BI171"/>
  <c r="BH171"/>
  <c r="BG171"/>
  <c r="BF171"/>
  <c r="T171"/>
  <c r="R171"/>
  <c r="P171"/>
  <c r="BI165"/>
  <c r="BH165"/>
  <c r="BG165"/>
  <c r="BF165"/>
  <c r="T165"/>
  <c r="R165"/>
  <c r="P165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0"/>
  <c r="BH130"/>
  <c r="BG130"/>
  <c r="BF130"/>
  <c r="T130"/>
  <c r="R130"/>
  <c r="P130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BI85"/>
  <c r="BH85"/>
  <c r="BG85"/>
  <c r="BF85"/>
  <c r="T85"/>
  <c r="R85"/>
  <c r="P85"/>
  <c r="F76"/>
  <c r="E74"/>
  <c r="F52"/>
  <c r="E50"/>
  <c r="J24"/>
  <c r="E24"/>
  <c r="J79"/>
  <c r="J23"/>
  <c r="J21"/>
  <c r="E21"/>
  <c r="J78"/>
  <c r="J20"/>
  <c r="J18"/>
  <c r="E18"/>
  <c r="F55"/>
  <c r="J17"/>
  <c r="J15"/>
  <c r="E15"/>
  <c r="F78"/>
  <c r="J14"/>
  <c r="J12"/>
  <c r="J76"/>
  <c r="E7"/>
  <c r="E48"/>
  <c i="2" r="J37"/>
  <c r="J36"/>
  <c i="1" r="AY55"/>
  <c i="2" r="J35"/>
  <c i="1" r="AX55"/>
  <c i="2" r="BI202"/>
  <c r="BH202"/>
  <c r="BG202"/>
  <c r="BF202"/>
  <c r="T202"/>
  <c r="T201"/>
  <c r="R202"/>
  <c r="R201"/>
  <c r="P202"/>
  <c r="P201"/>
  <c r="BI197"/>
  <c r="BH197"/>
  <c r="BG197"/>
  <c r="BF197"/>
  <c r="T197"/>
  <c r="R197"/>
  <c r="P197"/>
  <c r="BI190"/>
  <c r="BH190"/>
  <c r="BG190"/>
  <c r="BF190"/>
  <c r="T190"/>
  <c r="R190"/>
  <c r="P190"/>
  <c r="BI183"/>
  <c r="BH183"/>
  <c r="BG183"/>
  <c r="BF183"/>
  <c r="T183"/>
  <c r="R183"/>
  <c r="P183"/>
  <c r="BI176"/>
  <c r="BH176"/>
  <c r="BG176"/>
  <c r="BF176"/>
  <c r="T176"/>
  <c r="R176"/>
  <c r="P176"/>
  <c r="BI174"/>
  <c r="BH174"/>
  <c r="BG174"/>
  <c r="BF174"/>
  <c r="T174"/>
  <c r="R174"/>
  <c r="P174"/>
  <c r="BI167"/>
  <c r="BH167"/>
  <c r="BG167"/>
  <c r="BF167"/>
  <c r="T167"/>
  <c r="R167"/>
  <c r="P167"/>
  <c r="BI164"/>
  <c r="BH164"/>
  <c r="BG164"/>
  <c r="BF164"/>
  <c r="T164"/>
  <c r="R164"/>
  <c r="P164"/>
  <c r="BI157"/>
  <c r="BH157"/>
  <c r="BG157"/>
  <c r="BF157"/>
  <c r="T157"/>
  <c r="R157"/>
  <c r="P157"/>
  <c r="BI150"/>
  <c r="BH150"/>
  <c r="BG150"/>
  <c r="BF150"/>
  <c r="T150"/>
  <c r="R150"/>
  <c r="P150"/>
  <c r="BI143"/>
  <c r="BH143"/>
  <c r="BG143"/>
  <c r="BF143"/>
  <c r="T143"/>
  <c r="R143"/>
  <c r="P143"/>
  <c r="BI137"/>
  <c r="BH137"/>
  <c r="BG137"/>
  <c r="BF137"/>
  <c r="T137"/>
  <c r="R137"/>
  <c r="P137"/>
  <c r="BI130"/>
  <c r="BH130"/>
  <c r="BG130"/>
  <c r="BF130"/>
  <c r="T130"/>
  <c r="R130"/>
  <c r="P130"/>
  <c r="BI123"/>
  <c r="BH123"/>
  <c r="BG123"/>
  <c r="BF123"/>
  <c r="T123"/>
  <c r="R123"/>
  <c r="P123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5"/>
  <c r="BH105"/>
  <c r="BG105"/>
  <c r="BF105"/>
  <c r="T105"/>
  <c r="R105"/>
  <c r="P105"/>
  <c r="BI98"/>
  <c r="BH98"/>
  <c r="BG98"/>
  <c r="BF98"/>
  <c r="T98"/>
  <c r="R98"/>
  <c r="P98"/>
  <c r="BI91"/>
  <c r="BH91"/>
  <c r="BG91"/>
  <c r="BF91"/>
  <c r="T91"/>
  <c r="R91"/>
  <c r="P91"/>
  <c r="BI85"/>
  <c r="BH85"/>
  <c r="BG85"/>
  <c r="BF85"/>
  <c r="T85"/>
  <c r="R85"/>
  <c r="P85"/>
  <c r="F76"/>
  <c r="E74"/>
  <c r="F52"/>
  <c r="E50"/>
  <c r="J24"/>
  <c r="E24"/>
  <c r="J79"/>
  <c r="J23"/>
  <c r="J21"/>
  <c r="E21"/>
  <c r="J78"/>
  <c r="J20"/>
  <c r="J18"/>
  <c r="E18"/>
  <c r="F55"/>
  <c r="J17"/>
  <c r="J15"/>
  <c r="E15"/>
  <c r="F54"/>
  <c r="J14"/>
  <c r="J12"/>
  <c r="J76"/>
  <c r="E7"/>
  <c r="E72"/>
  <c i="1" r="L50"/>
  <c r="AM50"/>
  <c r="AM49"/>
  <c r="L49"/>
  <c r="AM47"/>
  <c r="L47"/>
  <c r="L45"/>
  <c r="L44"/>
  <c i="2" r="J202"/>
  <c i="3" r="BK192"/>
  <c i="6" r="BK82"/>
  <c i="5" r="BK90"/>
  <c i="3" r="BK87"/>
  <c i="5" r="BK250"/>
  <c r="J201"/>
  <c i="6" r="BK107"/>
  <c i="5" r="J147"/>
  <c i="4" r="BK182"/>
  <c i="5" r="BK269"/>
  <c i="4" r="J208"/>
  <c i="2" r="J91"/>
  <c i="4" r="BK120"/>
  <c i="3" r="J225"/>
  <c i="2" r="BK98"/>
  <c i="4" r="J102"/>
  <c i="5" r="BK147"/>
  <c i="6" r="BK86"/>
  <c r="BK89"/>
  <c i="5" r="J195"/>
  <c i="3" r="BK130"/>
  <c i="2" r="J112"/>
  <c i="6" r="J118"/>
  <c i="4" r="BK208"/>
  <c i="5" r="BK295"/>
  <c r="J93"/>
  <c i="6" r="BK109"/>
  <c i="4" r="BK108"/>
  <c i="2" r="BK114"/>
  <c i="4" r="BK127"/>
  <c r="J114"/>
  <c i="5" r="J259"/>
  <c i="3" r="J243"/>
  <c r="J107"/>
  <c i="4" r="BK187"/>
  <c i="5" r="J133"/>
  <c i="3" r="J151"/>
  <c i="4" r="J154"/>
  <c i="5" r="BK242"/>
  <c i="6" r="J82"/>
  <c i="5" r="J290"/>
  <c i="4" r="BK114"/>
  <c i="3" r="BK158"/>
  <c i="5" r="J218"/>
  <c i="3" r="J277"/>
  <c i="5" r="BK171"/>
  <c i="6" r="BK116"/>
  <c i="3" r="BK250"/>
  <c r="BK243"/>
  <c i="5" r="BK256"/>
  <c r="J224"/>
  <c i="2" r="BK112"/>
  <c i="5" r="J247"/>
  <c i="6" r="BK84"/>
  <c i="5" r="BK224"/>
  <c i="3" r="J199"/>
  <c i="5" r="J282"/>
  <c i="3" r="BK277"/>
  <c i="5" r="BK133"/>
  <c i="2" r="BK123"/>
  <c i="3" r="J236"/>
  <c i="5" r="BK100"/>
  <c i="6" r="J122"/>
  <c i="3" r="J165"/>
  <c i="5" r="BK272"/>
  <c r="BK259"/>
  <c i="4" r="J187"/>
  <c i="5" r="BK107"/>
  <c i="4" r="BK154"/>
  <c i="3" r="BK151"/>
  <c i="5" r="BK302"/>
  <c i="6" r="J89"/>
  <c i="3" r="BK232"/>
  <c i="4" r="J127"/>
  <c i="3" r="J137"/>
  <c i="5" r="J256"/>
  <c i="2" r="BK150"/>
  <c i="3" r="BK85"/>
  <c i="5" r="J159"/>
  <c r="J302"/>
  <c i="6" r="BK118"/>
  <c i="4" r="BK193"/>
  <c i="6" r="J120"/>
  <c i="4" r="BK175"/>
  <c i="5" r="BK177"/>
  <c i="2" r="J157"/>
  <c i="4" r="BK96"/>
  <c i="6" r="J109"/>
  <c i="2" r="BK91"/>
  <c r="J143"/>
  <c i="5" r="BK218"/>
  <c i="3" r="J144"/>
  <c i="2" r="BK105"/>
  <c i="5" r="BK236"/>
  <c i="3" r="J130"/>
  <c i="2" r="J123"/>
  <c i="4" r="J120"/>
  <c i="3" r="J267"/>
  <c i="2" r="BK164"/>
  <c i="4" r="J175"/>
  <c i="3" r="J269"/>
  <c i="5" r="J119"/>
  <c i="2" r="J164"/>
  <c i="3" r="BK260"/>
  <c r="BK257"/>
  <c i="6" r="BK120"/>
  <c r="BK97"/>
  <c i="4" r="J86"/>
  <c i="6" r="BK99"/>
  <c i="4" r="BK88"/>
  <c i="3" r="J113"/>
  <c i="5" r="BK159"/>
  <c r="J295"/>
  <c i="2" r="BK202"/>
  <c i="6" r="BK122"/>
  <c i="5" r="BK264"/>
  <c i="3" r="J95"/>
  <c r="BK185"/>
  <c i="4" r="F36"/>
  <c i="3" r="BK119"/>
  <c i="5" r="J107"/>
  <c i="2" r="J183"/>
  <c i="3" r="J90"/>
  <c i="6" r="J94"/>
  <c i="5" r="BK190"/>
  <c i="2" r="BK197"/>
  <c i="3" r="BK107"/>
  <c i="5" r="J177"/>
  <c i="6" r="BK92"/>
  <c i="2" r="BK130"/>
  <c i="5" r="BK153"/>
  <c i="6" r="J86"/>
  <c i="5" r="J114"/>
  <c i="2" r="J114"/>
  <c i="3" r="J250"/>
  <c i="6" r="J103"/>
  <c i="4" r="J108"/>
  <c i="3" r="J192"/>
  <c i="5" r="J100"/>
  <c r="J184"/>
  <c i="6" r="J84"/>
  <c i="3" r="BK113"/>
  <c i="4" r="J141"/>
  <c r="J134"/>
  <c i="5" r="J269"/>
  <c i="3" r="J260"/>
  <c i="4" r="BK161"/>
  <c i="5" r="J228"/>
  <c i="2" r="J137"/>
  <c i="3" r="BK267"/>
  <c i="6" r="J105"/>
  <c i="3" r="BK171"/>
  <c i="5" r="BK205"/>
  <c i="2" r="J85"/>
  <c i="3" r="J257"/>
  <c i="5" r="J126"/>
  <c i="2" r="BK174"/>
  <c i="3" r="BK199"/>
  <c i="5" r="BK287"/>
  <c i="4" r="J168"/>
  <c r="J193"/>
  <c i="5" r="J236"/>
  <c i="2" r="J167"/>
  <c i="3" r="J158"/>
  <c i="5" r="BK290"/>
  <c r="J264"/>
  <c i="4" r="J200"/>
  <c i="5" r="J190"/>
  <c r="BK119"/>
  <c i="2" r="BK190"/>
  <c r="BK167"/>
  <c r="BK137"/>
  <c i="5" r="J153"/>
  <c i="3" r="J125"/>
  <c i="6" r="BK103"/>
  <c i="2" r="J197"/>
  <c i="3" r="BK212"/>
  <c r="BK165"/>
  <c i="5" r="J250"/>
  <c i="2" r="BK117"/>
  <c r="BK85"/>
  <c i="3" r="J87"/>
  <c r="J119"/>
  <c i="2" r="BK183"/>
  <c i="3" r="J232"/>
  <c i="4" r="J91"/>
  <c i="5" r="BK282"/>
  <c i="4" r="BK147"/>
  <c i="3" r="J178"/>
  <c i="5" r="BK228"/>
  <c i="6" r="BK105"/>
  <c i="2" r="J117"/>
  <c i="6" r="J116"/>
  <c i="5" r="BK126"/>
  <c i="2" r="J105"/>
  <c i="5" r="J205"/>
  <c i="3" r="BK225"/>
  <c i="6" r="BK101"/>
  <c i="3" r="J185"/>
  <c i="5" r="BK277"/>
  <c i="6" r="J107"/>
  <c i="1" r="AS54"/>
  <c i="5" r="J165"/>
  <c i="3" r="BK137"/>
  <c i="5" r="BK114"/>
  <c i="2" r="BK176"/>
  <c r="J150"/>
  <c i="5" r="J287"/>
  <c i="2" r="J130"/>
  <c i="3" r="BK125"/>
  <c i="4" r="BK141"/>
  <c i="3" r="BK90"/>
  <c i="5" r="BK184"/>
  <c i="6" r="J101"/>
  <c i="5" r="J242"/>
  <c r="BK247"/>
  <c i="4" r="J88"/>
  <c i="6" r="BK94"/>
  <c i="4" r="BK91"/>
  <c i="3" r="BK95"/>
  <c i="2" r="J98"/>
  <c i="3" r="J219"/>
  <c r="BK269"/>
  <c r="J206"/>
  <c i="5" r="J90"/>
  <c i="2" r="BK157"/>
  <c i="4" r="BK134"/>
  <c i="5" r="BK141"/>
  <c i="4" r="J161"/>
  <c i="5" r="J272"/>
  <c i="3" r="J171"/>
  <c i="4" r="J182"/>
  <c i="5" r="BK201"/>
  <c i="2" r="J176"/>
  <c i="4" r="BK168"/>
  <c i="2" r="J190"/>
  <c i="4" r="BK86"/>
  <c i="5" r="J277"/>
  <c i="4" r="BK200"/>
  <c i="2" r="BK143"/>
  <c r="J174"/>
  <c i="5" r="BK165"/>
  <c i="3" r="J212"/>
  <c i="5" r="BK195"/>
  <c i="6" r="J97"/>
  <c i="3" r="BK101"/>
  <c i="5" r="J171"/>
  <c i="6" r="J99"/>
  <c i="3" r="BK236"/>
  <c i="4" r="BK102"/>
  <c i="5" r="J211"/>
  <c i="3" r="BK206"/>
  <c i="5" r="BK93"/>
  <c i="4" r="J96"/>
  <c i="6" r="J92"/>
  <c i="4" r="J147"/>
  <c i="5" r="J141"/>
  <c i="3" r="BK219"/>
  <c i="5" r="BK211"/>
  <c i="3" r="J101"/>
  <c r="BK144"/>
  <c r="J85"/>
  <c r="BK178"/>
  <c i="4" l="1" r="T186"/>
  <c i="5" r="T140"/>
  <c r="BK89"/>
  <c r="R183"/>
  <c i="2" r="BK84"/>
  <c i="5" r="BK140"/>
  <c r="J140"/>
  <c r="J63"/>
  <c i="2" r="T84"/>
  <c r="T83"/>
  <c r="T82"/>
  <c i="5" r="P140"/>
  <c i="3" r="BK84"/>
  <c r="J84"/>
  <c r="J61"/>
  <c i="5" r="T118"/>
  <c i="4" r="BK85"/>
  <c r="J85"/>
  <c r="J61"/>
  <c i="5" r="BK118"/>
  <c r="J118"/>
  <c r="J62"/>
  <c r="BK235"/>
  <c r="J235"/>
  <c r="J66"/>
  <c i="2" r="P84"/>
  <c r="P83"/>
  <c r="P82"/>
  <c i="1" r="AU55"/>
  <c i="3" r="P84"/>
  <c r="P83"/>
  <c r="P82"/>
  <c i="1" r="AU56"/>
  <c i="4" r="R85"/>
  <c i="5" r="P118"/>
  <c r="P183"/>
  <c i="2" r="R84"/>
  <c r="R83"/>
  <c r="R82"/>
  <c i="4" r="P85"/>
  <c r="P84"/>
  <c r="P83"/>
  <c i="1" r="AU57"/>
  <c i="5" r="R89"/>
  <c r="T183"/>
  <c i="4" r="P186"/>
  <c i="5" r="P235"/>
  <c i="3" r="T84"/>
  <c r="T83"/>
  <c r="T82"/>
  <c i="4" r="T85"/>
  <c r="T84"/>
  <c r="T83"/>
  <c i="5" r="R140"/>
  <c r="T89"/>
  <c r="R235"/>
  <c i="6" r="BK81"/>
  <c r="J81"/>
  <c r="J60"/>
  <c i="5" r="P89"/>
  <c r="T235"/>
  <c i="4" r="BK186"/>
  <c r="J186"/>
  <c r="J62"/>
  <c i="6" r="T81"/>
  <c r="T80"/>
  <c i="3" r="R84"/>
  <c r="R83"/>
  <c r="R82"/>
  <c i="4" r="R186"/>
  <c i="6" r="P81"/>
  <c r="P80"/>
  <c i="1" r="AU59"/>
  <c i="5" r="R118"/>
  <c r="BK183"/>
  <c r="J183"/>
  <c r="J64"/>
  <c i="6" r="R81"/>
  <c r="R80"/>
  <c i="2" r="BK201"/>
  <c r="J201"/>
  <c r="J62"/>
  <c i="3" r="BK276"/>
  <c r="J276"/>
  <c r="J62"/>
  <c i="5" r="BK301"/>
  <c r="J301"/>
  <c r="J67"/>
  <c i="4" r="BK207"/>
  <c r="J207"/>
  <c r="J63"/>
  <c i="5" r="BK217"/>
  <c r="J217"/>
  <c r="J65"/>
  <c r="J89"/>
  <c r="J61"/>
  <c i="6" r="BE118"/>
  <c r="BE120"/>
  <c r="BE92"/>
  <c r="BE103"/>
  <c r="BE116"/>
  <c r="BE107"/>
  <c r="BE122"/>
  <c r="J55"/>
  <c r="BE82"/>
  <c r="BE94"/>
  <c r="F76"/>
  <c r="BE89"/>
  <c r="BE99"/>
  <c r="BE101"/>
  <c r="BE105"/>
  <c r="E70"/>
  <c r="BE84"/>
  <c r="F55"/>
  <c r="BE97"/>
  <c r="J74"/>
  <c r="BE86"/>
  <c r="BE109"/>
  <c r="J54"/>
  <c i="5" r="BE236"/>
  <c r="BE247"/>
  <c r="J55"/>
  <c r="F84"/>
  <c r="BE107"/>
  <c r="BE256"/>
  <c r="BE147"/>
  <c r="BE264"/>
  <c r="BE269"/>
  <c i="4" r="BK84"/>
  <c r="J84"/>
  <c r="J60"/>
  <c i="5" r="BE90"/>
  <c r="BE290"/>
  <c r="BE295"/>
  <c r="F54"/>
  <c r="J81"/>
  <c r="BE114"/>
  <c r="BE242"/>
  <c r="BE272"/>
  <c r="BE277"/>
  <c r="BE287"/>
  <c r="BE302"/>
  <c r="E48"/>
  <c r="BE153"/>
  <c r="BE159"/>
  <c r="BE171"/>
  <c r="BE190"/>
  <c r="BE211"/>
  <c r="BE218"/>
  <c r="BE259"/>
  <c r="BE282"/>
  <c r="BE119"/>
  <c r="BE177"/>
  <c r="BE224"/>
  <c r="BE100"/>
  <c r="BE201"/>
  <c r="BE184"/>
  <c r="BE205"/>
  <c r="J54"/>
  <c r="BE126"/>
  <c r="BE133"/>
  <c r="BE141"/>
  <c r="BE165"/>
  <c r="BE195"/>
  <c r="BE250"/>
  <c r="BE93"/>
  <c r="BE228"/>
  <c i="4" r="E48"/>
  <c r="F54"/>
  <c r="BE96"/>
  <c r="BE108"/>
  <c r="J52"/>
  <c r="F80"/>
  <c r="BE120"/>
  <c r="BE187"/>
  <c i="3" r="BK83"/>
  <c r="J83"/>
  <c r="J60"/>
  <c i="4" r="J55"/>
  <c r="BE102"/>
  <c r="J54"/>
  <c r="BE86"/>
  <c r="BE88"/>
  <c r="BE114"/>
  <c r="BE175"/>
  <c r="BE193"/>
  <c r="BE91"/>
  <c r="BE147"/>
  <c r="BE168"/>
  <c r="BE200"/>
  <c r="BE127"/>
  <c r="BE134"/>
  <c r="BE141"/>
  <c r="BE208"/>
  <c r="BE154"/>
  <c r="BE161"/>
  <c r="BE182"/>
  <c i="1" r="BC57"/>
  <c i="3" r="F54"/>
  <c r="BE192"/>
  <c r="BE243"/>
  <c r="BE260"/>
  <c r="E72"/>
  <c r="J52"/>
  <c r="F79"/>
  <c i="2" r="J84"/>
  <c r="J61"/>
  <c i="3" r="BE107"/>
  <c r="BE113"/>
  <c r="BE119"/>
  <c r="BE158"/>
  <c r="BE232"/>
  <c r="J54"/>
  <c r="BE185"/>
  <c r="BE219"/>
  <c r="BE125"/>
  <c r="BE212"/>
  <c r="BE236"/>
  <c r="BE250"/>
  <c r="BE257"/>
  <c r="BE277"/>
  <c r="BE101"/>
  <c r="BE130"/>
  <c r="BE144"/>
  <c r="BE199"/>
  <c r="J55"/>
  <c r="BE95"/>
  <c r="BE151"/>
  <c r="BE165"/>
  <c r="BE171"/>
  <c r="BE178"/>
  <c r="BE267"/>
  <c r="BE269"/>
  <c r="BE85"/>
  <c r="BE87"/>
  <c r="BE90"/>
  <c r="BE137"/>
  <c r="BE206"/>
  <c r="BE225"/>
  <c i="2" r="J54"/>
  <c r="J55"/>
  <c r="F78"/>
  <c r="F79"/>
  <c r="BE91"/>
  <c r="E48"/>
  <c r="BE85"/>
  <c r="J52"/>
  <c r="BE98"/>
  <c r="BE105"/>
  <c r="BE112"/>
  <c r="BE114"/>
  <c r="BE117"/>
  <c r="BE123"/>
  <c r="BE130"/>
  <c r="BE137"/>
  <c r="BE143"/>
  <c r="BE150"/>
  <c r="BE157"/>
  <c r="BE164"/>
  <c r="BE167"/>
  <c r="BE174"/>
  <c r="BE176"/>
  <c r="BE183"/>
  <c r="BE190"/>
  <c r="BE197"/>
  <c r="BE202"/>
  <c i="3" r="F34"/>
  <c i="1" r="BA56"/>
  <c i="3" r="F35"/>
  <c i="1" r="BB56"/>
  <c i="6" r="J34"/>
  <c i="1" r="AW59"/>
  <c i="6" r="F36"/>
  <c i="1" r="BC59"/>
  <c i="4" r="J34"/>
  <c i="1" r="AW57"/>
  <c i="2" r="F36"/>
  <c i="1" r="BC55"/>
  <c i="6" r="F34"/>
  <c i="1" r="BA59"/>
  <c i="2" r="J34"/>
  <c i="1" r="AW55"/>
  <c i="6" r="F35"/>
  <c i="1" r="BB59"/>
  <c i="5" r="J34"/>
  <c i="1" r="AW58"/>
  <c i="5" r="F34"/>
  <c i="1" r="BA58"/>
  <c i="4" r="F35"/>
  <c i="1" r="BB57"/>
  <c i="2" r="F35"/>
  <c i="1" r="BB55"/>
  <c i="4" r="F34"/>
  <c i="1" r="BA57"/>
  <c i="3" r="F37"/>
  <c i="1" r="BD56"/>
  <c i="2" r="F37"/>
  <c i="1" r="BD55"/>
  <c i="5" r="F35"/>
  <c i="1" r="BB58"/>
  <c i="5" r="F36"/>
  <c i="1" r="BC58"/>
  <c i="2" r="F34"/>
  <c i="1" r="BA55"/>
  <c i="3" r="F36"/>
  <c i="1" r="BC56"/>
  <c i="5" r="F37"/>
  <c i="1" r="BD58"/>
  <c i="4" r="F37"/>
  <c i="1" r="BD57"/>
  <c i="3" r="J34"/>
  <c i="1" r="AW56"/>
  <c i="6" r="F37"/>
  <c i="1" r="BD59"/>
  <c i="5" l="1" r="R88"/>
  <c r="R87"/>
  <c r="T88"/>
  <c r="T87"/>
  <c r="P88"/>
  <c r="P87"/>
  <c i="1" r="AU58"/>
  <c i="4" r="R84"/>
  <c r="R83"/>
  <c i="5" r="BK88"/>
  <c r="J88"/>
  <c r="J60"/>
  <c i="2" r="BK83"/>
  <c r="J83"/>
  <c r="J60"/>
  <c i="6" r="BK80"/>
  <c r="J80"/>
  <c r="J59"/>
  <c i="4" r="BK83"/>
  <c r="J83"/>
  <c i="3" r="BK82"/>
  <c r="J82"/>
  <c r="J59"/>
  <c i="6" r="F33"/>
  <c i="1" r="AZ59"/>
  <c i="5" r="F33"/>
  <c i="1" r="AZ58"/>
  <c r="AU54"/>
  <c r="BC54"/>
  <c r="W32"/>
  <c i="5" r="J33"/>
  <c i="1" r="AV58"/>
  <c r="AT58"/>
  <c i="4" r="J30"/>
  <c i="1" r="AG57"/>
  <c r="BA54"/>
  <c r="W30"/>
  <c i="2" r="F33"/>
  <c i="1" r="AZ55"/>
  <c r="BD54"/>
  <c r="W33"/>
  <c i="4" r="F33"/>
  <c i="1" r="AZ57"/>
  <c i="3" r="J33"/>
  <c i="1" r="AV56"/>
  <c r="AT56"/>
  <c r="BB54"/>
  <c r="AX54"/>
  <c i="3" r="F33"/>
  <c i="1" r="AZ56"/>
  <c i="4" r="J33"/>
  <c i="1" r="AV57"/>
  <c r="AT57"/>
  <c i="2" r="J33"/>
  <c i="1" r="AV55"/>
  <c r="AT55"/>
  <c i="6" r="J33"/>
  <c i="1" r="AV59"/>
  <c r="AT59"/>
  <c i="2" l="1" r="BK82"/>
  <c r="J82"/>
  <c r="J59"/>
  <c i="5" r="BK87"/>
  <c r="J87"/>
  <c r="J59"/>
  <c i="1" r="AN57"/>
  <c i="4" r="J59"/>
  <c r="J39"/>
  <c i="1" r="AZ54"/>
  <c r="W29"/>
  <c i="6" r="J30"/>
  <c i="1" r="AG59"/>
  <c r="W31"/>
  <c i="3" r="J30"/>
  <c i="1" r="AG56"/>
  <c r="AN56"/>
  <c r="AW54"/>
  <c r="AK30"/>
  <c r="AY54"/>
  <c i="6" l="1" r="J39"/>
  <c i="3" r="J39"/>
  <c i="1" r="AN59"/>
  <c i="2" r="J30"/>
  <c i="1" r="AG55"/>
  <c r="AN55"/>
  <c r="AV54"/>
  <c r="AK29"/>
  <c i="5" r="J30"/>
  <c i="1" r="AG58"/>
  <c r="AN58"/>
  <c i="5" l="1" r="J39"/>
  <c i="2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<sst xmlns="http://schemas.openxmlformats.org/spreadsheetml/2006/main">
  <si>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</si>
  <si>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</si>
  <si>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</si>
  <si>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</si>
  <si>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</si>
  <si>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{6f08e473-d57f-478b-ad30-78fd02f67433}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</si>
  <si>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</si>
  <si>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</si>
  <si>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</si>
  <si>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</si>
  <si>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</si>
  <si>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</si>
  <si>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</si>
  <si>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</si>
  <si>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4942/006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</si>
  <si>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</si>
  <si>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</si>
  <si>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společných zařízení Pokřikov - I.etapa, II.etapa</t>
  </si>
  <si>
    <t>KSO:</t>
  </si>
  <si>
    <t/>
  </si>
  <si>
    <t>CC-CZ:</t>
  </si>
  <si>
    <t>Místo:</t>
  </si>
  <si>
    <t>Pokřikov</t>
  </si>
  <si>
    <t>Datum:</t>
  </si>
  <si>
    <t>7. 2. 2022</t>
  </si>
  <si>
    <t>Zadavatel:</t>
  </si>
  <si>
    <t>IČ:</t>
  </si>
  <si>
    <t>01312774</t>
  </si>
  <si>
    <t>Státní pozemkový úřad</t>
  </si>
  <si>
    <t>DIČ:</t>
  </si>
  <si>
    <t>Uchazeč:</t>
  </si>
  <si>
    <t>Vyplň údaj</t>
  </si>
  <si>
    <t>Projektant:</t>
  </si>
  <si>
    <t>Anna Žohová</t>
  </si>
  <si>
    <t>True</t>
  </si>
  <si>
    <t>Zpracovatel:</t>
  </si>
  <si>
    <t>47116901</t>
  </si>
  <si>
    <t>Vodohospodářský rozvoj a výstavba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</si>
  <si>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</si>
  <si>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</si>
  <si>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</si>
  <si>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</si>
  <si>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</si>
  <si>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</si>
  <si>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</si>
  <si>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</si>
  <si>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</si>
  <si>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</si>
  <si>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</si>
  <si>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</si>
  <si>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</si>
  <si>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</si>
  <si>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</si>
  <si>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</si>
  <si>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</si>
  <si>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</si>
  <si>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</si>
  <si>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</si>
  <si>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</si>
  <si>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</si>
  <si>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</si>
  <si>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</si>
  <si>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</si>
  <si>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</si>
  <si>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</si>
  <si>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</si>
  <si>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</si>
  <si>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</si>
  <si>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</si>
  <si>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</si>
  <si>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</si>
  <si>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</si>
  <si>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</si>
  <si>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</si>
  <si>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</si>
  <si>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</si>
  <si>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</si>
  <si>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</si>
  <si>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</si>
  <si>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01.801</t>
  </si>
  <si>
    <t>Tůň 2</t>
  </si>
  <si>
    <t>STA</t>
  </si>
  <si>
    <t>1</t>
  </si>
  <si>
    <t>{1e7c192a-c656-4a17-8f79-b6450dd51d09}</t>
  </si>
  <si>
    <t>2</t>
  </si>
  <si>
    <t>SO 02.301</t>
  </si>
  <si>
    <t>Revitalizace ...</t>
  </si>
  <si>
    <t>{9b40b37a-679c-4df4-9959-c60bfe7822cd}</t>
  </si>
  <si>
    <t>SO 04.801</t>
  </si>
  <si>
    <t>Tůň 1</t>
  </si>
  <si>
    <t>{7970fc09-19f5-4697-85ed-ddc5c8fa2a0a}</t>
  </si>
  <si>
    <t>SO 05.301</t>
  </si>
  <si>
    <t>POZ 1</t>
  </si>
  <si>
    <t>{462bd3a5-1f15-4445-9241-0c85a445efb7}</t>
  </si>
  <si>
    <t>VON</t>
  </si>
  <si>
    <t>Vedlejší a ostatní ...</t>
  </si>
  <si>
    <t>{9b097431-b6c2-4236-ae4f-12b91e3031a7}</t>
  </si>
  <si>
    <t>KRYCÍ LIST SOUPISU PRACÍ</t>
  </si>
  <si>
    <t>Objekt:</t>
  </si>
  <si>
    <t>SO 01.801 - Tůň 2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</si>
  <si>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</si>
  <si>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</si>
  <si>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</si>
  <si>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</si>
  <si>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</si>
  <si>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</si>
  <si>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</si>
  <si>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</si>
  <si>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</si>
  <si>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</si>
  <si>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</si>
  <si>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</si>
  <si>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</si>
  <si>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</si>
  <si>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</si>
  <si>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</si>
  <si>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</si>
  <si>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</si>
  <si>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</si>
  <si>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</si>
  <si>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</si>
  <si>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</si>
  <si>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</si>
  <si>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</si>
  <si>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</si>
  <si>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</si>
  <si>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</si>
  <si>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plochy přes 500 m2 tl vrstvy přes 250 do 300 mm strojně</t>
  </si>
  <si>
    <t>m2</t>
  </si>
  <si>
    <t>CS ÚRS 2022 01</t>
  </si>
  <si>
    <t>4</t>
  </si>
  <si>
    <t>PP</t>
  </si>
  <si>
    <t>Sejmutí ornice strojně při souvislé ploše přes 500 m2, tl. vrstvy přes 250 do 300 mm</t>
  </si>
  <si>
    <t>Online PSC</t>
  </si>
  <si>
    <t>https://podminky.urs.cz/item/CS_URS_2022_01/121151125</t>
  </si>
  <si>
    <t>VV</t>
  </si>
  <si>
    <t>"viz.: D.1"</t>
  </si>
  <si>
    <t>"půdorysná plocha" 2277</t>
  </si>
  <si>
    <t>Součet</t>
  </si>
  <si>
    <t>122251106</t>
  </si>
  <si>
    <t>Odkopávky a prokopávky nezapažené v hornině třídy těžitelnosti I skupiny 3 objem do 5000 m3 strojně</t>
  </si>
  <si>
    <t>m3</t>
  </si>
  <si>
    <t>Odkopávky a prokopávky nezapažené strojně v hornině třídy těžitelnosti I skupiny 3 přes 1 000 do 5 000 m3</t>
  </si>
  <si>
    <t>https://podminky.urs.cz/item/CS_URS_2022_01/122251106</t>
  </si>
  <si>
    <t>"viz D.2.2.1"</t>
  </si>
  <si>
    <t xml:space="preserve">"Celkový objem odkopávky-objem ornice" </t>
  </si>
  <si>
    <t>2201-(2277*0,3)</t>
  </si>
  <si>
    <t>3</t>
  </si>
  <si>
    <t>162751117</t>
  </si>
  <si>
    <t>Vodorovné přemístění přes 9 000 do 10000 m výkopku/sypaniny z horniny třídy těžitelnosti I skupiny 1 až 3</t>
  </si>
  <si>
    <t>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</si>
  <si>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</si>
  <si>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</si>
  <si>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"viz D.1"</t>
  </si>
  <si>
    <t>"Objem z odkopávky S0O1.801"</t>
  </si>
  <si>
    <t>1517,9</t>
  </si>
  <si>
    <t>162751119</t>
  </si>
  <si>
    <t>Příplatek k vodorovnému přemístění výkopku/sypaniny z horniny třídy těžitelnosti I skupiny 1 až 3 ZKD 1000 m přes 10000 m</t>
  </si>
  <si>
    <t>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</si>
  <si>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</si>
  <si>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</si>
  <si>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1517,9*8</t>
  </si>
  <si>
    <t>5</t>
  </si>
  <si>
    <t>183211312R</t>
  </si>
  <si>
    <t>Výsadba trvalek kontejnerovaných</t>
  </si>
  <si>
    <t>kus</t>
  </si>
  <si>
    <t>10</t>
  </si>
  <si>
    <t>Výsadba květin do připravené půdy se zalitím do připravené půdy, se zalitím trvalek kontejnerovaných</t>
  </si>
  <si>
    <t>M</t>
  </si>
  <si>
    <t>0001R</t>
  </si>
  <si>
    <t>sazenice vodních a mokřadních rostlin včetně dopravy</t>
  </si>
  <si>
    <t>ks</t>
  </si>
  <si>
    <t>12</t>
  </si>
  <si>
    <t>P</t>
  </si>
  <si>
    <t>Poznámka k položce:_x000d_
Poznámka k položce: Dle tech. zprávy A_B a tech. zprávy D</t>
  </si>
  <si>
    <t>7</t>
  </si>
  <si>
    <t>R_4942_01</t>
  </si>
  <si>
    <t>Uložení odkopávky na skládku včetně poplatku dle platné legislativy</t>
  </si>
  <si>
    <t>14</t>
  </si>
  <si>
    <t>Poznámka k položce:_x000d_
Poznámka k položce: kalkulováno v rostlém stavu</t>
  </si>
  <si>
    <t>"uložení odkopávky SO 01.801" 1517,9</t>
  </si>
  <si>
    <t>181951112</t>
  </si>
  <si>
    <t>Úprava pláně v hornině třídy těžitelnosti I skupiny 1 až 3 se zhutněním strojně</t>
  </si>
  <si>
    <t>16</t>
  </si>
  <si>
    <t>Úprava pláně vyrovnáním výškových rozdílů strojně v hornině třídy těžitelnosti I, skupiny 1 až 3 se zhutněním</t>
  </si>
  <si>
    <t>https://podminky.urs.cz/item/CS_URS_2022_01/181951112</t>
  </si>
  <si>
    <t>"viz D.2.2.1, D.2.4.5"</t>
  </si>
  <si>
    <t>"Plocha dna"</t>
  </si>
  <si>
    <t>620</t>
  </si>
  <si>
    <t>9</t>
  </si>
  <si>
    <t>182151111</t>
  </si>
  <si>
    <t>Svahování v zářezech v hornině třídy těžitelnosti I skupiny 1 až 3 strojně</t>
  </si>
  <si>
    <t>18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</si>
  <si>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</si>
  <si>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https://podminky.urs.cz/item/CS_URS_2022_01/182151111</t>
  </si>
  <si>
    <t>"Plocha svahování=délka příčného řezu *délka trasy tůně-plocha dna"</t>
  </si>
  <si>
    <t>(41*65)-620</t>
  </si>
  <si>
    <t>R_4942_02</t>
  </si>
  <si>
    <t>Zaslepení drenáže</t>
  </si>
  <si>
    <t>20</t>
  </si>
  <si>
    <t>"Počet zaslepení drenáže"</t>
  </si>
  <si>
    <t>11</t>
  </si>
  <si>
    <t>183151112</t>
  </si>
  <si>
    <t>Hloubení jam pro výsadbu dřevin strojně v rovině nebo ve svahu do 1:5 obj jamky přes 0,2 do 0,3 m3</t>
  </si>
  <si>
    <t>22</t>
  </si>
  <si>
    <t>Hloubení jam pro výsadbu dřevin strojně v rovině nebo ve svahu do 1:5, objem přes 0,20 do 0,30 m3</t>
  </si>
  <si>
    <t>https://podminky.urs.cz/item/CS_URS_2022_01/183151112</t>
  </si>
  <si>
    <t>"Viz. D.1., D.2.1.1"</t>
  </si>
  <si>
    <t>"Počet sázených stromů"</t>
  </si>
  <si>
    <t>184102113</t>
  </si>
  <si>
    <t>Výsadba dřeviny s balem D přes 0,3 do 0,4 m do jamky se zalitím v rovině a svahu do 1:5</t>
  </si>
  <si>
    <t>24</t>
  </si>
  <si>
    <t>Výsadba dřeviny s balem do předem vyhloubené jamky se zalitím v rovině nebo na svahu do 1:5, při průměru balu přes 300 do 400 mm</t>
  </si>
  <si>
    <t>https://podminky.urs.cz/item/CS_URS_2022_01/184102113</t>
  </si>
  <si>
    <t>"Viz. D.1."</t>
  </si>
  <si>
    <t>13</t>
  </si>
  <si>
    <t>R50360</t>
  </si>
  <si>
    <t>Dub letní /Quercus robur/ min. 100 cm</t>
  </si>
  <si>
    <t>26</t>
  </si>
  <si>
    <t>Poznámka k položce:_x000d_
Poznámka k položce: prostokořenný materiál</t>
  </si>
  <si>
    <t>"Počet sázených dubů"</t>
  </si>
  <si>
    <t>M4547_4</t>
  </si>
  <si>
    <t>Jasan ztepilý</t>
  </si>
  <si>
    <t>28</t>
  </si>
  <si>
    <t>184215112</t>
  </si>
  <si>
    <t>Ukotvení kmene dřevin jedním kůlem D do 0,1 m dl přes 1 do 2 m</t>
  </si>
  <si>
    <t>30</t>
  </si>
  <si>
    <t>Ukotvení dřeviny kůly jedním kůlem, délky přes 1 do 2 m</t>
  </si>
  <si>
    <t>https://podminky.urs.cz/item/CS_URS_2022_01/184215112</t>
  </si>
  <si>
    <t>"počet sázených stromů"</t>
  </si>
  <si>
    <t>60591253</t>
  </si>
  <si>
    <t>kůl vyvazovací dřevěný impregnovaný D 8cm dl 2m</t>
  </si>
  <si>
    <t>32</t>
  </si>
  <si>
    <t>17</t>
  </si>
  <si>
    <t>184813121</t>
  </si>
  <si>
    <t>Ochrana dřevin před okusem ručně pletivem v rovině a svahu do 1:5</t>
  </si>
  <si>
    <t>34</t>
  </si>
  <si>
    <t>Ochrana dřevin před okusem zvěří ručně v rovině nebo ve svahu do 1:5, pletivem, výšky do 2 m</t>
  </si>
  <si>
    <t>https://podminky.urs.cz/item/CS_URS_2022_01/184813121</t>
  </si>
  <si>
    <t>"Počet stromů k individuální ochraně"</t>
  </si>
  <si>
    <t>182351135</t>
  </si>
  <si>
    <t>Rozprostření ornice pl přes 500 m2 ve svahu přes 1:5 tl vrstvy přes 250 do 300 mm strojně</t>
  </si>
  <si>
    <t>36</t>
  </si>
  <si>
    <t>Rozprostření a urovnání ornice ve svahu sklonu přes 1:5 strojně při souvislé ploše přes 500 m2, tl. vrstvy přes 250 do 300 mm</t>
  </si>
  <si>
    <t>https://podminky.urs.cz/item/CS_URS_2022_01/182351135</t>
  </si>
  <si>
    <t>"Plocha rozprostření ornice=délka příčného řezu *délka trasy tůně"</t>
  </si>
  <si>
    <t>41*65</t>
  </si>
  <si>
    <t>19</t>
  </si>
  <si>
    <t>181451121</t>
  </si>
  <si>
    <t>Založení lučního trávníku výsevem pl přes 1000 m2 v rovině a ve svahu do 1:5</t>
  </si>
  <si>
    <t>38</t>
  </si>
  <si>
    <t>Založení trávníku na půdě předem připravené plochy přes 1000 m2 výsevem včetně utažení lučního v rovině nebo na svahu do 1:5</t>
  </si>
  <si>
    <t>https://podminky.urs.cz/item/CS_URS_2022_01/181451121</t>
  </si>
  <si>
    <t>"D.2.1.1"</t>
  </si>
  <si>
    <t xml:space="preserve">"Plocha trvalého záboru SO 01.801-plocha vodní plochy" </t>
  </si>
  <si>
    <t>3286-1114</t>
  </si>
  <si>
    <t>00572470</t>
  </si>
  <si>
    <t>osivo směs travní univerzál</t>
  </si>
  <si>
    <t>kg</t>
  </si>
  <si>
    <t>40</t>
  </si>
  <si>
    <t>2172*0,015 "Přepočtené koeficientem množství</t>
  </si>
  <si>
    <t>998</t>
  </si>
  <si>
    <t>Přesun hmot</t>
  </si>
  <si>
    <t>998332011</t>
  </si>
  <si>
    <t>Přesun hmot pro úpravy vodních toků a kanály</t>
  </si>
  <si>
    <t>t</t>
  </si>
  <si>
    <t>42</t>
  </si>
  <si>
    <t>Přesun hmot pro úpravy vodních toků a kanály, hráze rybníků apod. dopravní vzdálenost do 500 m</t>
  </si>
  <si>
    <t>https://podminky.urs.cz/item/CS_URS_2022_01/998332011</t>
  </si>
  <si>
    <t>SO 02.301 - Revitalizace ...</t>
  </si>
  <si>
    <t>R_4557_1.3</t>
  </si>
  <si>
    <t>Ochrana stromu proti poškození stavbou</t>
  </si>
  <si>
    <t>"Viz.:D.1"</t>
  </si>
  <si>
    <t>"počet chráněných stromů"17</t>
  </si>
  <si>
    <t>112251101</t>
  </si>
  <si>
    <t>Odstranění pařezů D přes 100 do 300 mm</t>
  </si>
  <si>
    <t>Odstranění pařezů strojně s jejich vykopáním, vytrháním nebo odstřelením průměru přes 100 do 300 mm</t>
  </si>
  <si>
    <t>https://podminky.urs.cz/item/CS_URS_2022_01/112251101</t>
  </si>
  <si>
    <t>Viz.: D.1."</t>
  </si>
  <si>
    <t>"Počet pařezů"5</t>
  </si>
  <si>
    <t>112251102</t>
  </si>
  <si>
    <t>Odstranění pařezů D přes 300 do 500 mm</t>
  </si>
  <si>
    <t>Odstranění pařezů strojně s jejich vykopáním, vytrháním nebo odstřelením průměru přes 300 do 500 mm</t>
  </si>
  <si>
    <t>https://podminky.urs.cz/item/CS_URS_2022_01/112251102</t>
  </si>
  <si>
    <t>Viz.:D.1.</t>
  </si>
  <si>
    <t>"Počet pařezů"13</t>
  </si>
  <si>
    <t>112251103</t>
  </si>
  <si>
    <t>Odstranění pařezů D přes 500 do 700 mm</t>
  </si>
  <si>
    <t>Odstranění pařezů strojně s jejich vykopáním, vytrháním nebo odstřelením průměru přes 500 do 700 mm</t>
  </si>
  <si>
    <t>https://podminky.urs.cz/item/CS_URS_2022_01/112251103</t>
  </si>
  <si>
    <t>R_4547_3</t>
  </si>
  <si>
    <t>Přemístění pařezů a jejich uložení do původního koryta</t>
  </si>
  <si>
    <t>soub.</t>
  </si>
  <si>
    <t>"Viz. B.1."</t>
  </si>
  <si>
    <t>"Přemístění pařezů a jejich uložení do původního koryta+úprava rozměrů pařezů"</t>
  </si>
  <si>
    <t>"půdorysná plocha" 2889</t>
  </si>
  <si>
    <t>R_4547_4</t>
  </si>
  <si>
    <t>Převod vody za stavbu</t>
  </si>
  <si>
    <t>Převod vody za stavbu a dočasný přejezd včetně dodávky materiálu a odstranění</t>
  </si>
  <si>
    <t xml:space="preserve">"Celkový objem odkopávky-objem ornice-kyneta" </t>
  </si>
  <si>
    <t>1804-2889*0,3-27,1</t>
  </si>
  <si>
    <t xml:space="preserve">"Úprava trasy revitalizace do požadovaného tvaru" </t>
  </si>
  <si>
    <t>16,5*271</t>
  </si>
  <si>
    <t>132151102</t>
  </si>
  <si>
    <t>Hloubení rýh nezapažených š do 800 mm v hornině třídy těžitelnosti I skupiny 1 a 2 objem do 50 m3 strojně</t>
  </si>
  <si>
    <t>Hloubení nezapažených rýh šířky do 800 mm strojně s urovnáním dna do předepsaného profilu a spádu v hornině třídy těžitelnosti I skupiny 1 a 2 přes 20 do 50 m3</t>
  </si>
  <si>
    <t>https://podminky.urs.cz/item/CS_URS_2022_01/132151102</t>
  </si>
  <si>
    <t xml:space="preserve">"Vytvoření kynety" </t>
  </si>
  <si>
    <t>0,1*271</t>
  </si>
  <si>
    <t>162251102</t>
  </si>
  <si>
    <t>Vodorovné přemístění přes 20 do 50 m výkopku/sypaniny z horniny třídy těžitelnosti I skupiny 1 až 3</t>
  </si>
  <si>
    <t>CS ÚRS 2020 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</si>
  <si>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</si>
  <si>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"viz D.2.1.1, D.2.4.1-D.2.4.4"</t>
  </si>
  <si>
    <t>"Vodorovné přemístění odkopávky do původního koryta"</t>
  </si>
  <si>
    <t>"Objem zásypu"</t>
  </si>
  <si>
    <t>"obsah příčného řezu původního koryta*délka"189*2,5</t>
  </si>
  <si>
    <t>R_LIFE_2.1</t>
  </si>
  <si>
    <t>Montáž stabilizační hrázky</t>
  </si>
  <si>
    <t>Dřevěná hrázka pro stabilizaci zásypu stávajícího koryta</t>
  </si>
  <si>
    <t>Poznámka k položce:_x000d_
Poznámka k položce: Kulatina smrková, D do 300 mm Vruty 5 x 70 mm Rozložitelná geotextilie</t>
  </si>
  <si>
    <t>"Viz. D.2.5.2"</t>
  </si>
  <si>
    <t>"počet hrázek"</t>
  </si>
  <si>
    <t>R_4547_5</t>
  </si>
  <si>
    <t>Přípravné práce pro stavbu přehrážky</t>
  </si>
  <si>
    <t>ks.</t>
  </si>
  <si>
    <t>"Viz.:D.1."</t>
  </si>
  <si>
    <t>"Počet přehrážek"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</si>
  <si>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</si>
  <si>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</si>
  <si>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</si>
  <si>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</si>
  <si>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"Objem zásypu v rámci tvorby nového koryta"</t>
  </si>
  <si>
    <t>"Objem z odkopávky S0O2.301-objem zásypu původního koryta"</t>
  </si>
  <si>
    <t>937,3-472,5</t>
  </si>
  <si>
    <t>(937,3-472,5)*8</t>
  </si>
  <si>
    <t>R_4942_03</t>
  </si>
  <si>
    <t>Podchycení drenáže</t>
  </si>
  <si>
    <t>soubor</t>
  </si>
  <si>
    <t>Poznámka k položce:_x000d_
Poznámka k položce: Postup prací: výkop drenáže=délka drenáže(295m)*hloubka(1m)*šířka(0,5m); Odvezení vykopané drenáže na nejbližší skládku předpoklad 18km, skládkovné- předpoklad materiálu prostý beton; nové kladení PVC potrubí= délka potrubí 38m; kolena pro spojení stávajícího a nového potrubí 6x, výtokové čelo pozitivní 2x; zpětný zásyp zeminou.</t>
  </si>
  <si>
    <t>"Podchycení drenáže"</t>
  </si>
  <si>
    <t>"viz D.2.2.2"</t>
  </si>
  <si>
    <t>44</t>
  </si>
  <si>
    <t>"Plocha rozprostření ornice=délka příčného řezu *délka trasy revitalizace"</t>
  </si>
  <si>
    <t>15,5*270</t>
  </si>
  <si>
    <t>23</t>
  </si>
  <si>
    <t>R_4547_9</t>
  </si>
  <si>
    <t>Říční prvky</t>
  </si>
  <si>
    <t>46</t>
  </si>
  <si>
    <t>Poznámka k položce:_x000d_
Poznámka k položce: 1 x říční dřevo 5 x pařez 16 x balvany V místě brodu kynety - oblohraný štěrk 32-150 mm 23x</t>
  </si>
  <si>
    <t>"Viz. D.1., D.2.2.1.-2.2.2, D.2.5.1"</t>
  </si>
  <si>
    <t>48</t>
  </si>
  <si>
    <t>5021-449-30-75</t>
  </si>
  <si>
    <t>25</t>
  </si>
  <si>
    <t>50</t>
  </si>
  <si>
    <t>4467*0,015 "Přepočtené koeficientem množství</t>
  </si>
  <si>
    <t>52</t>
  </si>
  <si>
    <t>27</t>
  </si>
  <si>
    <t>54</t>
  </si>
  <si>
    <t>56</t>
  </si>
  <si>
    <t>29</t>
  </si>
  <si>
    <t>58</t>
  </si>
  <si>
    <t>60</t>
  </si>
  <si>
    <t>31</t>
  </si>
  <si>
    <t>62</t>
  </si>
  <si>
    <t>64</t>
  </si>
  <si>
    <t>33</t>
  </si>
  <si>
    <t>998332011.1</t>
  </si>
  <si>
    <t>66</t>
  </si>
  <si>
    <t>https://podminky.urs.cz/item/CS_URS_2022_01/998332011.1</t>
  </si>
  <si>
    <t>SO 04.801 - Tůň 1</t>
  </si>
  <si>
    <t xml:space="preserve">    4 - Vodorovné konstrukce</t>
  </si>
  <si>
    <t>"počet chráněných stromů"18</t>
  </si>
  <si>
    <t>"Počet pařezů"47</t>
  </si>
  <si>
    <t>"Počet pařezů"10</t>
  </si>
  <si>
    <t>"Počet pařezů"2</t>
  </si>
  <si>
    <t>"viz.: D.1, D.2.1.2"</t>
  </si>
  <si>
    <t>"půdorysná plocha" 1038</t>
  </si>
  <si>
    <t>802-(1038*0,3)</t>
  </si>
  <si>
    <t>490,6</t>
  </si>
  <si>
    <t>490,6*8</t>
  </si>
  <si>
    <t>"uložení odkopávky SO 01.801" 490,6</t>
  </si>
  <si>
    <t>Poznámka k položce:_x000d_
Poznámka k položce: Postup prací: výkop drenáže=délka drenáže(295m)*hloubka(1m)*šířka(0,5m); Odvezení vykopané drenáže na nejbližší skládku předpoklad 18km, skládkovné- předpoklad materiálu prostý beton; nové kladení PVC potrubí= délka potrubí 38m; kolena pro spojení stávajícího a nového potrubí 6x, výtokové čelo pozitivní 3x; zpětný zásyp zeminou.</t>
  </si>
  <si>
    <t>"viz D.2.2.3, D.2.4.6"</t>
  </si>
  <si>
    <t>(25*47)-320</t>
  </si>
  <si>
    <t>320</t>
  </si>
  <si>
    <t>"Plocha svahování=délka příčného řezu *délka trasy tůně"</t>
  </si>
  <si>
    <t>25*47</t>
  </si>
  <si>
    <t>"D.2.2.3"</t>
  </si>
  <si>
    <t xml:space="preserve">"Plocha SO 04.801-plocha vodní plochy" </t>
  </si>
  <si>
    <t>1038-600</t>
  </si>
  <si>
    <t>438*0,02 "Přepočtené koeficientem množství</t>
  </si>
  <si>
    <t>Vodorovné konstrukce</t>
  </si>
  <si>
    <t>321311116</t>
  </si>
  <si>
    <t>Konstrukce vodních staveb z betonu prostého mrazuvzdorného tř. C 30/37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</si>
  <si>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</si>
  <si>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https://podminky.urs.cz/item/CS_URS_2022_01/321311116</t>
  </si>
  <si>
    <t>"D.1,D.2.2.3"</t>
  </si>
  <si>
    <t>"betonové lože pro uložení prahů kamenné rovnaniny"3</t>
  </si>
  <si>
    <t>463211152</t>
  </si>
  <si>
    <t>Rovnanina objemu přes 3 m3 z lomového kamene tříděného hm přes 80 do 200 kg s urovnáním líce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</si>
  <si>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</si>
  <si>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https://podminky.urs.cz/item/CS_URS_2022_01/463211152</t>
  </si>
  <si>
    <t>"D.1,D.2.2.3</t>
  </si>
  <si>
    <t>"Objem kamenné rovnaniny-vyplnění mezi prahy"</t>
  </si>
  <si>
    <t>15,6</t>
  </si>
  <si>
    <t>463211153</t>
  </si>
  <si>
    <t>Rovnanina objemu přes 3 m3 z lomového kamene tříděného hm přes 200 do 500 kg s urovnáním líce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</si>
  <si>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</si>
  <si>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https://podminky.urs.cz/item/CS_URS_2022_01/463211153</t>
  </si>
  <si>
    <t>"Objem horního a dolního stabilizačního prahu"</t>
  </si>
  <si>
    <t>3,6</t>
  </si>
  <si>
    <t>SO 05.301 - POZ 1</t>
  </si>
  <si>
    <t xml:space="preserve">    1.2 - Zemní práce - přesuny</t>
  </si>
  <si>
    <t xml:space="preserve">    1.3 - Výkopové práce</t>
  </si>
  <si>
    <t xml:space="preserve">    8 - Trubní vedení</t>
  </si>
  <si>
    <t xml:space="preserve">    8.2 - Kanalizační šachty prefabrikované</t>
  </si>
  <si>
    <t>R_4942_04</t>
  </si>
  <si>
    <t>Rozdělovací objekt</t>
  </si>
  <si>
    <t>Poznámka k položce:_x000d_
Poznámka k položce: Rozdělovací objekt viz D.2.5.7 + převedení vody ze stavby</t>
  </si>
  <si>
    <t>121151115</t>
  </si>
  <si>
    <t>Sejmutí ornice plochy do 500 m2 tl vrstvy přes 250 do 300 mm strojně</t>
  </si>
  <si>
    <t>Sejmutí ornice strojně při souvislé ploše přes 100 do 500 m2, tl. vrstvy přes 250 do 300 mm</t>
  </si>
  <si>
    <t>https://podminky.urs.cz/item/CS_URS_2022_01/121151115</t>
  </si>
  <si>
    <t>"D.1, D.2.1.2"</t>
  </si>
  <si>
    <t>"Půdorysná plocha"</t>
  </si>
  <si>
    <t>333</t>
  </si>
  <si>
    <t>181351105</t>
  </si>
  <si>
    <t>Rozprostření ornice tl vrstvy přes 250 do 300 mm pl přes 100 do 500 m2 v rovině nebo ve svahu do 1:5 strojně</t>
  </si>
  <si>
    <t>Rozprostření a urovnání ornice v rovině nebo ve svahu sklonu do 1:5 strojně při souvislé ploše přes 100 do 500 m2, tl. vrstvy přes 250 do 300 mm</t>
  </si>
  <si>
    <t>https://podminky.urs.cz/item/CS_URS_2022_01/181351105</t>
  </si>
  <si>
    <t>"D.2.1.2"</t>
  </si>
  <si>
    <t xml:space="preserve">"Půdorysná plocha POZ1 " </t>
  </si>
  <si>
    <t>333*0,015 "Přepočtené koeficientem množství</t>
  </si>
  <si>
    <t>1.2</t>
  </si>
  <si>
    <t>Zemní práce - přesuny</t>
  </si>
  <si>
    <t>"Objem přebytečné zeminy z výkopu"</t>
  </si>
  <si>
    <t>538-267</t>
  </si>
  <si>
    <t>(538-267)*8</t>
  </si>
  <si>
    <t>1.3</t>
  </si>
  <si>
    <t>Výkopové práce</t>
  </si>
  <si>
    <t>119001401</t>
  </si>
  <si>
    <t>Dočasné zajištění potrubí ocelového nebo litinového DN do 200 mm</t>
  </si>
  <si>
    <t>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</si>
  <si>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</si>
  <si>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https://podminky.urs.cz/item/CS_URS_2022_01/119001401</t>
  </si>
  <si>
    <t>"D.2.3.3"</t>
  </si>
  <si>
    <t>"vodovod"1,5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</si>
  <si>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</si>
  <si>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</si>
  <si>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</si>
  <si>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https://podminky.urs.cz/item/CS_URS_2022_01/119001405</t>
  </si>
  <si>
    <t>"plynovod"1,5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</si>
  <si>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</si>
  <si>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</si>
  <si>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</si>
  <si>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https://podminky.urs.cz/item/CS_URS_2022_01/119001421</t>
  </si>
  <si>
    <t>"sdělovací kabel"1,5</t>
  </si>
  <si>
    <t>120001101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</si>
  <si>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</si>
  <si>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</si>
  <si>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https://podminky.urs.cz/item/CS_URS_2022_01/120001101</t>
  </si>
  <si>
    <t>"stížení vykopávky v okolí stávajících sítí"1,4*2*2*3</t>
  </si>
  <si>
    <t>132254205</t>
  </si>
  <si>
    <t>Hloubení zapažených rýh š do 2000 mm v hornině třídy těžitelnosti I skupiny 3 objem do 1000 m3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</si>
  <si>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</si>
  <si>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https://podminky.urs.cz/item/CS_URS_2022_01/132254205</t>
  </si>
  <si>
    <t>"objem výkopu-ornice"228*1,4*2-100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</si>
  <si>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</si>
  <si>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</si>
  <si>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</si>
  <si>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https://podminky.urs.cz/item/CS_URS_2022_01/151811132</t>
  </si>
  <si>
    <t>"D.2.1.2, D.2.5.6"</t>
  </si>
  <si>
    <t>"plocha pažícího boxu" 222*2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</si>
  <si>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</si>
  <si>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</si>
  <si>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</si>
  <si>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https://podminky.urs.cz/item/CS_URS_2022_01/151811232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</si>
  <si>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</si>
  <si>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</si>
  <si>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</si>
  <si>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https://podminky.urs.cz/item/CS_URS_2022_01/451572111</t>
  </si>
  <si>
    <t>"objem hutněného lože (3)"0,15*1,4*228</t>
  </si>
  <si>
    <t>58344171</t>
  </si>
  <si>
    <t>štěrkodrť frakce 0/32</t>
  </si>
  <si>
    <t>"objem štěrkového lože (1) v tunách"0,12*1,4*228*1,9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</si>
  <si>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</si>
  <si>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</si>
  <si>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</si>
  <si>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</si>
  <si>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"objem hutněného obsypu (7)"0,7*1,4*228</t>
  </si>
  <si>
    <t>58343810</t>
  </si>
  <si>
    <t>kamenivo drcené hrubé frakce 4/8</t>
  </si>
  <si>
    <t>223,44*2 "Přepočtené koeficientem množství</t>
  </si>
  <si>
    <t>212750101</t>
  </si>
  <si>
    <t>Trativod z drenážních trubek PVC-U SN 4 perforace 360° včetně lože otevřený výkop DN 100 pro budovy plocha pro vtékání vody min. 80 cm2/m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</si>
  <si>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</si>
  <si>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https://podminky.urs.cz/item/CS_URS_2022_01/212750101</t>
  </si>
  <si>
    <t>"drenážní potrubí DN 100(2)"228</t>
  </si>
  <si>
    <t>174101101</t>
  </si>
  <si>
    <t>https://podminky.urs.cz/item/CS_URS_2022_01/174101101</t>
  </si>
  <si>
    <t>"objem zásypu(8)"538-48-223</t>
  </si>
  <si>
    <t>Trubní vedení</t>
  </si>
  <si>
    <t>871393121</t>
  </si>
  <si>
    <t>Montáž kanalizačního potrubí z PVC těsněné gumovým kroužkem otevřený výkop sklon do 20 % DN 400</t>
  </si>
  <si>
    <t>Montáž kanalizačního potrubí z plastů z tvrdého PVC těsněných gumovým kroužkem v otevřeném výkopu ve sklonu do 20 % DN 400</t>
  </si>
  <si>
    <t>https://podminky.urs.cz/item/CS_URS_2022_01/871393121</t>
  </si>
  <si>
    <t>"délka potrubí PVC SN 12 DN 400 (5)"228</t>
  </si>
  <si>
    <t>28611110</t>
  </si>
  <si>
    <t>trubka kanalizační PVC-U DN 400x6000mm SN12</t>
  </si>
  <si>
    <t>228*1,03 "Přepočtené koeficientem množství</t>
  </si>
  <si>
    <t>R_4942_06</t>
  </si>
  <si>
    <t>Výtokové čelo</t>
  </si>
  <si>
    <t>Poznámka k položce:_x000d_
Poznámka k položce: Výtokové čelo pozitivní</t>
  </si>
  <si>
    <t>"viz D.2.1.2"</t>
  </si>
  <si>
    <t>"Výtokové čelo"</t>
  </si>
  <si>
    <t>8.2</t>
  </si>
  <si>
    <t>Kanalizační šachty prefabrikované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</si>
  <si>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</si>
  <si>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</si>
  <si>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</si>
  <si>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https://podminky.urs.cz/item/CS_URS_2022_01/899104112</t>
  </si>
  <si>
    <t>D.2.1.2,D.2.4.5"</t>
  </si>
  <si>
    <t>"poklop-skladba šachet"7</t>
  </si>
  <si>
    <t>55241402</t>
  </si>
  <si>
    <t>poklop šachtový s rámem DN 600 třída D400 bez odvětrání</t>
  </si>
  <si>
    <t>452112111</t>
  </si>
  <si>
    <t>Osazení betonových prstenců nebo rámů v do 100 mm</t>
  </si>
  <si>
    <t>Osazení betonových dílců prstenců nebo rámů pod poklopy a mříže, výšky do 100 mm</t>
  </si>
  <si>
    <t>https://podminky.urs.cz/item/CS_URS_2022_01/452112111</t>
  </si>
  <si>
    <t>PFB.1120103OZ</t>
  </si>
  <si>
    <t>Prstenec šachtový vyrovnávací (OZ) TBW-Q.1 63/10</t>
  </si>
  <si>
    <t>Poznámka k položce:_x000d_
Poznámka k položce: 625/120/100</t>
  </si>
  <si>
    <t>"D.2.1.2, D.2.4.5"</t>
  </si>
  <si>
    <t>"prstenec-základní sestava šachet" 7</t>
  </si>
  <si>
    <t>894412411</t>
  </si>
  <si>
    <t>Osazení betonových nebo železobetonových dílců pro šachty skruží přechodových</t>
  </si>
  <si>
    <t>https://podminky.urs.cz/item/CS_URS_2022_01/894412411</t>
  </si>
  <si>
    <t>59224312</t>
  </si>
  <si>
    <t>kónus šachetní betonový kapsové plastové stupadlo 100x62,5x58cm</t>
  </si>
  <si>
    <t>"konus-základní sestava šachet"5</t>
  </si>
  <si>
    <t>59224075</t>
  </si>
  <si>
    <t>deska betonová zákrytová k ukončení šachet 1000/625x200mm</t>
  </si>
  <si>
    <t>"zákrytová deska-nízká sestava šachet"2</t>
  </si>
  <si>
    <t>894411311</t>
  </si>
  <si>
    <t>Osazení betonových nebo železobetonových dílců pro šachty skruží rovných</t>
  </si>
  <si>
    <t>https://podminky.urs.cz/item/CS_URS_2022_01/894411311</t>
  </si>
  <si>
    <t>59224162</t>
  </si>
  <si>
    <t>skruž kanalizační s ocelovými stupadly 100x100x12cm</t>
  </si>
  <si>
    <t>"skruž-základní sestava šachet-Š5" 1</t>
  </si>
  <si>
    <t>59224161</t>
  </si>
  <si>
    <t>skruž kanalizační s ocelovými stupadly 100x50x12cm</t>
  </si>
  <si>
    <t>68</t>
  </si>
  <si>
    <t>"skruž-základní sestava šachet-Š3,Š4,Š6" 3</t>
  </si>
  <si>
    <t>35</t>
  </si>
  <si>
    <t>59224160</t>
  </si>
  <si>
    <t>skruž kanalizační s ocelovými stupadly 100x25x12cm</t>
  </si>
  <si>
    <t>70</t>
  </si>
  <si>
    <t>"skruž-základní sestava šachet-Š6,Š2" 2</t>
  </si>
  <si>
    <t>894414111</t>
  </si>
  <si>
    <t>Osazení betonových nebo železobetonových dílců pro šachty skruží základových (dno)</t>
  </si>
  <si>
    <t>72</t>
  </si>
  <si>
    <t>https://podminky.urs.cz/item/CS_URS_2022_01/894414111</t>
  </si>
  <si>
    <t>37</t>
  </si>
  <si>
    <t>59224338</t>
  </si>
  <si>
    <t>dno betonové šachty kanalizační přímé 100x80x50cm</t>
  </si>
  <si>
    <t>74</t>
  </si>
  <si>
    <t>"šachtové dno-základní sestava šachet"7</t>
  </si>
  <si>
    <t>59224348</t>
  </si>
  <si>
    <t>těsnění elastomerové pro spojení šachetních dílů DN 1000</t>
  </si>
  <si>
    <t>76</t>
  </si>
  <si>
    <t>"dno"7</t>
  </si>
  <si>
    <t>"skruže"6</t>
  </si>
  <si>
    <t>"skruže přechodové"7</t>
  </si>
  <si>
    <t>39</t>
  </si>
  <si>
    <t>998276101</t>
  </si>
  <si>
    <t>Přesun hmot pro trubní vedení z trub z plastických hmot otevřený výkop</t>
  </si>
  <si>
    <t>78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</si>
  <si>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</si>
  <si>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</si>
  <si>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>VON - Vedlejší a ostatní ...</t>
  </si>
  <si>
    <t>VRN - Vedlejší rozpočtové náklady</t>
  </si>
  <si>
    <t>VRN</t>
  </si>
  <si>
    <t>Vedlejší rozpočtové náklady</t>
  </si>
  <si>
    <t>R_13</t>
  </si>
  <si>
    <t>Geometrický plán pro vymezení rozsahu věcného břemene k pozemkům ve vlastnictví Povodí Labe, Lesy ČR, Správa Železnic včetně vyčíslení plochy věcného břemene.</t>
  </si>
  <si>
    <t>soub</t>
  </si>
  <si>
    <t>R_02</t>
  </si>
  <si>
    <t>Zajištění a zabezpečení staveniště, zřízení a likvidace zařízení staveniště, přístupu do koryta, prostor manipulačních ploch, mezideponie, mobilní buňky a pod. Umístění štítku o povolení stavby a stejnopisu oznámení o zahájení prací na OIP</t>
  </si>
  <si>
    <t>Zajištění a zabezpečení staveniště, zřízení a likvidace zařízení staveniště, včetně případných přípojek, prostor mezideponie, manipulačních ploch, mobilní buňky a následné uvedení ploch do původního stavu. Včetně umístění štítku o povolení stavby a stejnopisu oznámení o zahájení prací oblastnímu inspektorátu práce na viditelném místě u vstupu na staveniště.</t>
  </si>
  <si>
    <t>R_02.1</t>
  </si>
  <si>
    <t>Vytyčení stavby, hranic pozemků a provedení geodetických prací nutných k posouzení shody realizované stavby se schválenou projektovou dokumentací odborně způsobilou osobou v oboru zeměměřictví.</t>
  </si>
  <si>
    <t>Poznámka k položce:_x000d_
Poznámka k položce: - geodetické práce při výstavbě</t>
  </si>
  <si>
    <t>R_10_VRN</t>
  </si>
  <si>
    <t>Archeologický dohled</t>
  </si>
  <si>
    <t>…</t>
  </si>
  <si>
    <t>https://podminky.urs.cz/item/CS_URS_2022_01/R_10_VRN</t>
  </si>
  <si>
    <t>R_10</t>
  </si>
  <si>
    <t>Provedení pasportu okolních objektů, pozemků a povrchů</t>
  </si>
  <si>
    <t>Provedení pasportu okolních objektů, pozemků a povrchů včetně videozáznamu před zahájením stavby s datovaným potvrzením majitelů pozemků. Protokolární předání pozemků a komunikací včetně uvedení do původního stavu, majitelům po skončení stavby s jejich písemným potvrzením.</t>
  </si>
  <si>
    <t>R_16</t>
  </si>
  <si>
    <t>Náklady související s publikační činností</t>
  </si>
  <si>
    <t>-1434403240</t>
  </si>
  <si>
    <t>Poznámka k položce:_x000d_
Prezenční tabule_x000d_
_x000d_
Zhotovení a osazení prezentační tabule dle požadavku investora stavby</t>
  </si>
  <si>
    <t>R018</t>
  </si>
  <si>
    <t>Informování vlastníků stavbou dotčených pozemků a komunikací o vstupu na pozemky, včetně protokolárního předání dotčených pozemků a komunikací uvedených do původního stavu, zpět jejich vlastníkům.</t>
  </si>
  <si>
    <t>R_03</t>
  </si>
  <si>
    <t>Provedení rozborů zeminy dle vyhlášky č. 294/2005 Sb</t>
  </si>
  <si>
    <t>R_04</t>
  </si>
  <si>
    <t>Ochrana sítí, zajištění splnění požadavků správců sítí</t>
  </si>
  <si>
    <t>R_05</t>
  </si>
  <si>
    <t>Zpracování, aktualizace, doplnění a potvrzení havarijního plánu</t>
  </si>
  <si>
    <t>R_06</t>
  </si>
  <si>
    <t>Zpracování, aktualizace, doplnění a potvrzení povodňového plánu</t>
  </si>
  <si>
    <t>R_07</t>
  </si>
  <si>
    <t>Zpracování, aktualizace, přizpůsobení a doplnění plánu BOZP</t>
  </si>
  <si>
    <t>R_9_VRN</t>
  </si>
  <si>
    <t>Provedení opatření vyplývajících z povodňového a havarijního plánu</t>
  </si>
  <si>
    <t>soubr.</t>
  </si>
  <si>
    <t>Provedení opatření vyplývajících z povodňového a havarijního plánu.</t>
  </si>
  <si>
    <t>"Provedení opatření vyplývajících z povodňového a havarijního plánu"</t>
  </si>
  <si>
    <t>"Vedení povodňové knihy"</t>
  </si>
  <si>
    <t>"Pořízení a uchovávání sanačních látek"</t>
  </si>
  <si>
    <t>R_09</t>
  </si>
  <si>
    <t>Projednání a zajištění zvláštního užívání komunikací a veřejných ploch, včetně zajištění dopravního značení, a to v rozsahu nezbytném pro řádné a bezpečné provádění stavby.</t>
  </si>
  <si>
    <t>Projednání a zajištění zvláštního užívání komunikací a veřejných ploch, včetně zajištění dopravního značení, a to v rozsahu nezbytném pro řádné a bezpečné provádění stavby.</t>
  </si>
  <si>
    <t>R_12</t>
  </si>
  <si>
    <t>Zajištění čištění vozidel staveništění dopravy před vjezdem na veřejné komunikace, zajištění čištění (mytí) komunikace znečištěné staveništní dopravou</t>
  </si>
  <si>
    <t>R_14</t>
  </si>
  <si>
    <t>Zaměření skutečného provedení stavby</t>
  </si>
  <si>
    <t>R_15</t>
  </si>
  <si>
    <t xml:space="preserve">Zpracování a předání dokumentace skutečného provedení stavby (3 paré + 1 v elektronické formě) objednateli  – geodetická část dokumentace (3 paré + 1 v elektronické formě) v rozsahu odpovídajícím příslušným právním předpisům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</si>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</sst>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25" TargetMode="External" /><Relationship Id="rId2" Type="http://schemas.openxmlformats.org/officeDocument/2006/relationships/hyperlink" Target="https://podminky.urs.cz/item/CS_URS_2022_01/122251106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81951112" TargetMode="External" /><Relationship Id="rId6" Type="http://schemas.openxmlformats.org/officeDocument/2006/relationships/hyperlink" Target="https://podminky.urs.cz/item/CS_URS_2022_01/182151111" TargetMode="External" /><Relationship Id="rId7" Type="http://schemas.openxmlformats.org/officeDocument/2006/relationships/hyperlink" Target="https://podminky.urs.cz/item/CS_URS_2022_01/183151112" TargetMode="External" /><Relationship Id="rId8" Type="http://schemas.openxmlformats.org/officeDocument/2006/relationships/hyperlink" Target="https://podminky.urs.cz/item/CS_URS_2022_01/184102113" TargetMode="External" /><Relationship Id="rId9" Type="http://schemas.openxmlformats.org/officeDocument/2006/relationships/hyperlink" Target="https://podminky.urs.cz/item/CS_URS_2022_01/184215112" TargetMode="External" /><Relationship Id="rId10" Type="http://schemas.openxmlformats.org/officeDocument/2006/relationships/hyperlink" Target="https://podminky.urs.cz/item/CS_URS_2022_01/184813121" TargetMode="External" /><Relationship Id="rId11" Type="http://schemas.openxmlformats.org/officeDocument/2006/relationships/hyperlink" Target="https://podminky.urs.cz/item/CS_URS_2022_01/182351135" TargetMode="External" /><Relationship Id="rId12" Type="http://schemas.openxmlformats.org/officeDocument/2006/relationships/hyperlink" Target="https://podminky.urs.cz/item/CS_URS_2022_01/181451121" TargetMode="External" /><Relationship Id="rId13" Type="http://schemas.openxmlformats.org/officeDocument/2006/relationships/hyperlink" Target="https://podminky.urs.cz/item/CS_URS_2022_01/998332011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2251101" TargetMode="External" /><Relationship Id="rId2" Type="http://schemas.openxmlformats.org/officeDocument/2006/relationships/hyperlink" Target="https://podminky.urs.cz/item/CS_URS_2022_01/112251102" TargetMode="External" /><Relationship Id="rId3" Type="http://schemas.openxmlformats.org/officeDocument/2006/relationships/hyperlink" Target="https://podminky.urs.cz/item/CS_URS_2022_01/112251103" TargetMode="External" /><Relationship Id="rId4" Type="http://schemas.openxmlformats.org/officeDocument/2006/relationships/hyperlink" Target="https://podminky.urs.cz/item/CS_URS_2022_01/121151125" TargetMode="External" /><Relationship Id="rId5" Type="http://schemas.openxmlformats.org/officeDocument/2006/relationships/hyperlink" Target="https://podminky.urs.cz/item/CS_URS_2022_01/122251106" TargetMode="External" /><Relationship Id="rId6" Type="http://schemas.openxmlformats.org/officeDocument/2006/relationships/hyperlink" Target="https://podminky.urs.cz/item/CS_URS_2022_01/181951112" TargetMode="External" /><Relationship Id="rId7" Type="http://schemas.openxmlformats.org/officeDocument/2006/relationships/hyperlink" Target="https://podminky.urs.cz/item/CS_URS_2022_01/132151102" TargetMode="External" /><Relationship Id="rId8" Type="http://schemas.openxmlformats.org/officeDocument/2006/relationships/hyperlink" Target="https://podminky.urs.cz/item/CS_URS_2022_01/174151101" TargetMode="External" /><Relationship Id="rId9" Type="http://schemas.openxmlformats.org/officeDocument/2006/relationships/hyperlink" Target="https://podminky.urs.cz/item/CS_URS_2022_01/162751117" TargetMode="External" /><Relationship Id="rId10" Type="http://schemas.openxmlformats.org/officeDocument/2006/relationships/hyperlink" Target="https://podminky.urs.cz/item/CS_URS_2022_01/162751119" TargetMode="External" /><Relationship Id="rId11" Type="http://schemas.openxmlformats.org/officeDocument/2006/relationships/hyperlink" Target="https://podminky.urs.cz/item/CS_URS_2022_01/182351135" TargetMode="External" /><Relationship Id="rId12" Type="http://schemas.openxmlformats.org/officeDocument/2006/relationships/hyperlink" Target="https://podminky.urs.cz/item/CS_URS_2022_01/181451121" TargetMode="External" /><Relationship Id="rId13" Type="http://schemas.openxmlformats.org/officeDocument/2006/relationships/hyperlink" Target="https://podminky.urs.cz/item/CS_URS_2022_01/183151112" TargetMode="External" /><Relationship Id="rId14" Type="http://schemas.openxmlformats.org/officeDocument/2006/relationships/hyperlink" Target="https://podminky.urs.cz/item/CS_URS_2022_01/184102113" TargetMode="External" /><Relationship Id="rId15" Type="http://schemas.openxmlformats.org/officeDocument/2006/relationships/hyperlink" Target="https://podminky.urs.cz/item/CS_URS_2022_01/184215112" TargetMode="External" /><Relationship Id="rId16" Type="http://schemas.openxmlformats.org/officeDocument/2006/relationships/hyperlink" Target="https://podminky.urs.cz/item/CS_URS_2022_01/184813121" TargetMode="External" /><Relationship Id="rId17" Type="http://schemas.openxmlformats.org/officeDocument/2006/relationships/hyperlink" Target="https://podminky.urs.cz/item/CS_URS_2022_01/998332011.1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2251101" TargetMode="External" /><Relationship Id="rId2" Type="http://schemas.openxmlformats.org/officeDocument/2006/relationships/hyperlink" Target="https://podminky.urs.cz/item/CS_URS_2022_01/112251102" TargetMode="External" /><Relationship Id="rId3" Type="http://schemas.openxmlformats.org/officeDocument/2006/relationships/hyperlink" Target="https://podminky.urs.cz/item/CS_URS_2022_01/112251103" TargetMode="External" /><Relationship Id="rId4" Type="http://schemas.openxmlformats.org/officeDocument/2006/relationships/hyperlink" Target="https://podminky.urs.cz/item/CS_URS_2022_01/121151125" TargetMode="External" /><Relationship Id="rId5" Type="http://schemas.openxmlformats.org/officeDocument/2006/relationships/hyperlink" Target="https://podminky.urs.cz/item/CS_URS_2022_01/122251106" TargetMode="External" /><Relationship Id="rId6" Type="http://schemas.openxmlformats.org/officeDocument/2006/relationships/hyperlink" Target="https://podminky.urs.cz/item/CS_URS_2022_01/162751117" TargetMode="External" /><Relationship Id="rId7" Type="http://schemas.openxmlformats.org/officeDocument/2006/relationships/hyperlink" Target="https://podminky.urs.cz/item/CS_URS_2022_01/162751119" TargetMode="External" /><Relationship Id="rId8" Type="http://schemas.openxmlformats.org/officeDocument/2006/relationships/hyperlink" Target="https://podminky.urs.cz/item/CS_URS_2022_01/182151111" TargetMode="External" /><Relationship Id="rId9" Type="http://schemas.openxmlformats.org/officeDocument/2006/relationships/hyperlink" Target="https://podminky.urs.cz/item/CS_URS_2022_01/181951112" TargetMode="External" /><Relationship Id="rId10" Type="http://schemas.openxmlformats.org/officeDocument/2006/relationships/hyperlink" Target="https://podminky.urs.cz/item/CS_URS_2022_01/182351135" TargetMode="External" /><Relationship Id="rId11" Type="http://schemas.openxmlformats.org/officeDocument/2006/relationships/hyperlink" Target="https://podminky.urs.cz/item/CS_URS_2022_01/181451121" TargetMode="External" /><Relationship Id="rId12" Type="http://schemas.openxmlformats.org/officeDocument/2006/relationships/hyperlink" Target="https://podminky.urs.cz/item/CS_URS_2022_01/321311116" TargetMode="External" /><Relationship Id="rId13" Type="http://schemas.openxmlformats.org/officeDocument/2006/relationships/hyperlink" Target="https://podminky.urs.cz/item/CS_URS_2022_01/463211152" TargetMode="External" /><Relationship Id="rId14" Type="http://schemas.openxmlformats.org/officeDocument/2006/relationships/hyperlink" Target="https://podminky.urs.cz/item/CS_URS_2022_01/463211153" TargetMode="External" /><Relationship Id="rId15" Type="http://schemas.openxmlformats.org/officeDocument/2006/relationships/hyperlink" Target="https://podminky.urs.cz/item/CS_URS_2022_01/99833201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15" TargetMode="External" /><Relationship Id="rId2" Type="http://schemas.openxmlformats.org/officeDocument/2006/relationships/hyperlink" Target="https://podminky.urs.cz/item/CS_URS_2022_01/181351105" TargetMode="External" /><Relationship Id="rId3" Type="http://schemas.openxmlformats.org/officeDocument/2006/relationships/hyperlink" Target="https://podminky.urs.cz/item/CS_URS_2022_01/181451121" TargetMode="External" /><Relationship Id="rId4" Type="http://schemas.openxmlformats.org/officeDocument/2006/relationships/hyperlink" Target="https://podminky.urs.cz/item/CS_URS_2022_01/162751117" TargetMode="External" /><Relationship Id="rId5" Type="http://schemas.openxmlformats.org/officeDocument/2006/relationships/hyperlink" Target="https://podminky.urs.cz/item/CS_URS_2022_01/162751119" TargetMode="External" /><Relationship Id="rId6" Type="http://schemas.openxmlformats.org/officeDocument/2006/relationships/hyperlink" Target="https://podminky.urs.cz/item/CS_URS_2022_01/119001401" TargetMode="External" /><Relationship Id="rId7" Type="http://schemas.openxmlformats.org/officeDocument/2006/relationships/hyperlink" Target="https://podminky.urs.cz/item/CS_URS_2022_01/119001405" TargetMode="External" /><Relationship Id="rId8" Type="http://schemas.openxmlformats.org/officeDocument/2006/relationships/hyperlink" Target="https://podminky.urs.cz/item/CS_URS_2022_01/119001421" TargetMode="External" /><Relationship Id="rId9" Type="http://schemas.openxmlformats.org/officeDocument/2006/relationships/hyperlink" Target="https://podminky.urs.cz/item/CS_URS_2022_01/120001101" TargetMode="External" /><Relationship Id="rId10" Type="http://schemas.openxmlformats.org/officeDocument/2006/relationships/hyperlink" Target="https://podminky.urs.cz/item/CS_URS_2022_01/132254205" TargetMode="External" /><Relationship Id="rId11" Type="http://schemas.openxmlformats.org/officeDocument/2006/relationships/hyperlink" Target="https://podminky.urs.cz/item/CS_URS_2022_01/151811132" TargetMode="External" /><Relationship Id="rId12" Type="http://schemas.openxmlformats.org/officeDocument/2006/relationships/hyperlink" Target="https://podminky.urs.cz/item/CS_URS_2022_01/151811232" TargetMode="External" /><Relationship Id="rId13" Type="http://schemas.openxmlformats.org/officeDocument/2006/relationships/hyperlink" Target="https://podminky.urs.cz/item/CS_URS_2022_01/451572111" TargetMode="External" /><Relationship Id="rId14" Type="http://schemas.openxmlformats.org/officeDocument/2006/relationships/hyperlink" Target="https://podminky.urs.cz/item/CS_URS_2022_01/175151101" TargetMode="External" /><Relationship Id="rId15" Type="http://schemas.openxmlformats.org/officeDocument/2006/relationships/hyperlink" Target="https://podminky.urs.cz/item/CS_URS_2022_01/212750101" TargetMode="External" /><Relationship Id="rId16" Type="http://schemas.openxmlformats.org/officeDocument/2006/relationships/hyperlink" Target="https://podminky.urs.cz/item/CS_URS_2022_01/174101101" TargetMode="External" /><Relationship Id="rId17" Type="http://schemas.openxmlformats.org/officeDocument/2006/relationships/hyperlink" Target="https://podminky.urs.cz/item/CS_URS_2022_01/871393121" TargetMode="External" /><Relationship Id="rId18" Type="http://schemas.openxmlformats.org/officeDocument/2006/relationships/hyperlink" Target="https://podminky.urs.cz/item/CS_URS_2022_01/899104112" TargetMode="External" /><Relationship Id="rId19" Type="http://schemas.openxmlformats.org/officeDocument/2006/relationships/hyperlink" Target="https://podminky.urs.cz/item/CS_URS_2022_01/452112111" TargetMode="External" /><Relationship Id="rId20" Type="http://schemas.openxmlformats.org/officeDocument/2006/relationships/hyperlink" Target="https://podminky.urs.cz/item/CS_URS_2022_01/894412411" TargetMode="External" /><Relationship Id="rId21" Type="http://schemas.openxmlformats.org/officeDocument/2006/relationships/hyperlink" Target="https://podminky.urs.cz/item/CS_URS_2022_01/894411311" TargetMode="External" /><Relationship Id="rId22" Type="http://schemas.openxmlformats.org/officeDocument/2006/relationships/hyperlink" Target="https://podminky.urs.cz/item/CS_URS_2022_01/894414111" TargetMode="External" /><Relationship Id="rId23" Type="http://schemas.openxmlformats.org/officeDocument/2006/relationships/hyperlink" Target="https://podminky.urs.cz/item/CS_URS_2022_01/998276101" TargetMode="External" /><Relationship Id="rId2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R_10_VRN" TargetMode="External" /><Relationship Id="rId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4942/006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Realizace společných zařízení Pokřikov - I.etapa, II.etapa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Pokřikov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7. 2. 2022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Státní pozemkový úřad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Anna Žohová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Vodohospodářský rozvoj a výstavba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24.7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01.801 - Tůň 2'!J30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'SO 01.801 - Tůň 2'!P82</f>
        <v>0</v>
      </c>
      <c r="AV55" s="121">
        <f>'SO 01.801 - Tůň 2'!J33</f>
        <v>0</v>
      </c>
      <c r="AW55" s="121">
        <f>'SO 01.801 - Tůň 2'!J34</f>
        <v>0</v>
      </c>
      <c r="AX55" s="121">
        <f>'SO 01.801 - Tůň 2'!J35</f>
        <v>0</v>
      </c>
      <c r="AY55" s="121">
        <f>'SO 01.801 - Tůň 2'!J36</f>
        <v>0</v>
      </c>
      <c r="AZ55" s="121">
        <f>'SO 01.801 - Tůň 2'!F33</f>
        <v>0</v>
      </c>
      <c r="BA55" s="121">
        <f>'SO 01.801 - Tůň 2'!F34</f>
        <v>0</v>
      </c>
      <c r="BB55" s="121">
        <f>'SO 01.801 - Tůň 2'!F35</f>
        <v>0</v>
      </c>
      <c r="BC55" s="121">
        <f>'SO 01.801 - Tůň 2'!F36</f>
        <v>0</v>
      </c>
      <c r="BD55" s="123">
        <f>'SO 01.801 - Tůň 2'!F37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7" customFormat="1" ht="24.7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02.301 - Revitalizace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ROUND(SUM(AV56:AW56),2)</f>
        <v>0</v>
      </c>
      <c r="AU56" s="122">
        <f>'SO 02.301 - Revitalizace ...'!P82</f>
        <v>0</v>
      </c>
      <c r="AV56" s="121">
        <f>'SO 02.301 - Revitalizace ...'!J33</f>
        <v>0</v>
      </c>
      <c r="AW56" s="121">
        <f>'SO 02.301 - Revitalizace ...'!J34</f>
        <v>0</v>
      </c>
      <c r="AX56" s="121">
        <f>'SO 02.301 - Revitalizace ...'!J35</f>
        <v>0</v>
      </c>
      <c r="AY56" s="121">
        <f>'SO 02.301 - Revitalizace ...'!J36</f>
        <v>0</v>
      </c>
      <c r="AZ56" s="121">
        <f>'SO 02.301 - Revitalizace ...'!F33</f>
        <v>0</v>
      </c>
      <c r="BA56" s="121">
        <f>'SO 02.301 - Revitalizace ...'!F34</f>
        <v>0</v>
      </c>
      <c r="BB56" s="121">
        <f>'SO 02.301 - Revitalizace ...'!F35</f>
        <v>0</v>
      </c>
      <c r="BC56" s="121">
        <f>'SO 02.301 - Revitalizace ...'!F36</f>
        <v>0</v>
      </c>
      <c r="BD56" s="123">
        <f>'SO 02.301 - Revitalizace ...'!F37</f>
        <v>0</v>
      </c>
      <c r="BE56" s="7"/>
      <c r="BT56" s="124" t="s">
        <v>82</v>
      </c>
      <c r="BV56" s="124" t="s">
        <v>76</v>
      </c>
      <c r="BW56" s="124" t="s">
        <v>87</v>
      </c>
      <c r="BX56" s="124" t="s">
        <v>5</v>
      </c>
      <c r="CL56" s="124" t="s">
        <v>19</v>
      </c>
      <c r="CM56" s="124" t="s">
        <v>84</v>
      </c>
    </row>
    <row r="57" s="7" customFormat="1" ht="24.75" customHeight="1">
      <c r="A57" s="112" t="s">
        <v>78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04.801 - Tůň 1'!J30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0">
        <v>0</v>
      </c>
      <c r="AT57" s="121">
        <f>ROUND(SUM(AV57:AW57),2)</f>
        <v>0</v>
      </c>
      <c r="AU57" s="122">
        <f>'SO 04.801 - Tůň 1'!P83</f>
        <v>0</v>
      </c>
      <c r="AV57" s="121">
        <f>'SO 04.801 - Tůň 1'!J33</f>
        <v>0</v>
      </c>
      <c r="AW57" s="121">
        <f>'SO 04.801 - Tůň 1'!J34</f>
        <v>0</v>
      </c>
      <c r="AX57" s="121">
        <f>'SO 04.801 - Tůň 1'!J35</f>
        <v>0</v>
      </c>
      <c r="AY57" s="121">
        <f>'SO 04.801 - Tůň 1'!J36</f>
        <v>0</v>
      </c>
      <c r="AZ57" s="121">
        <f>'SO 04.801 - Tůň 1'!F33</f>
        <v>0</v>
      </c>
      <c r="BA57" s="121">
        <f>'SO 04.801 - Tůň 1'!F34</f>
        <v>0</v>
      </c>
      <c r="BB57" s="121">
        <f>'SO 04.801 - Tůň 1'!F35</f>
        <v>0</v>
      </c>
      <c r="BC57" s="121">
        <f>'SO 04.801 - Tůň 1'!F36</f>
        <v>0</v>
      </c>
      <c r="BD57" s="123">
        <f>'SO 04.801 - Tůň 1'!F37</f>
        <v>0</v>
      </c>
      <c r="BE57" s="7"/>
      <c r="BT57" s="124" t="s">
        <v>82</v>
      </c>
      <c r="BV57" s="124" t="s">
        <v>76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7" customFormat="1" ht="24.75" customHeight="1">
      <c r="A58" s="112" t="s">
        <v>78</v>
      </c>
      <c r="B58" s="113"/>
      <c r="C58" s="114"/>
      <c r="D58" s="115" t="s">
        <v>91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05.301 - POZ 1'!J30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81</v>
      </c>
      <c r="AR58" s="119"/>
      <c r="AS58" s="120">
        <v>0</v>
      </c>
      <c r="AT58" s="121">
        <f>ROUND(SUM(AV58:AW58),2)</f>
        <v>0</v>
      </c>
      <c r="AU58" s="122">
        <f>'SO 05.301 - POZ 1'!P87</f>
        <v>0</v>
      </c>
      <c r="AV58" s="121">
        <f>'SO 05.301 - POZ 1'!J33</f>
        <v>0</v>
      </c>
      <c r="AW58" s="121">
        <f>'SO 05.301 - POZ 1'!J34</f>
        <v>0</v>
      </c>
      <c r="AX58" s="121">
        <f>'SO 05.301 - POZ 1'!J35</f>
        <v>0</v>
      </c>
      <c r="AY58" s="121">
        <f>'SO 05.301 - POZ 1'!J36</f>
        <v>0</v>
      </c>
      <c r="AZ58" s="121">
        <f>'SO 05.301 - POZ 1'!F33</f>
        <v>0</v>
      </c>
      <c r="BA58" s="121">
        <f>'SO 05.301 - POZ 1'!F34</f>
        <v>0</v>
      </c>
      <c r="BB58" s="121">
        <f>'SO 05.301 - POZ 1'!F35</f>
        <v>0</v>
      </c>
      <c r="BC58" s="121">
        <f>'SO 05.301 - POZ 1'!F36</f>
        <v>0</v>
      </c>
      <c r="BD58" s="123">
        <f>'SO 05.301 - POZ 1'!F37</f>
        <v>0</v>
      </c>
      <c r="BE58" s="7"/>
      <c r="BT58" s="124" t="s">
        <v>82</v>
      </c>
      <c r="BV58" s="124" t="s">
        <v>76</v>
      </c>
      <c r="BW58" s="124" t="s">
        <v>93</v>
      </c>
      <c r="BX58" s="124" t="s">
        <v>5</v>
      </c>
      <c r="CL58" s="124" t="s">
        <v>19</v>
      </c>
      <c r="CM58" s="124" t="s">
        <v>84</v>
      </c>
    </row>
    <row r="59" s="7" customFormat="1" ht="16.5" customHeight="1">
      <c r="A59" s="112" t="s">
        <v>78</v>
      </c>
      <c r="B59" s="113"/>
      <c r="C59" s="114"/>
      <c r="D59" s="115" t="s">
        <v>94</v>
      </c>
      <c r="E59" s="115"/>
      <c r="F59" s="115"/>
      <c r="G59" s="115"/>
      <c r="H59" s="115"/>
      <c r="I59" s="116"/>
      <c r="J59" s="115" t="s">
        <v>95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'VON - Vedlejší a ostatní 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81</v>
      </c>
      <c r="AR59" s="119"/>
      <c r="AS59" s="125">
        <v>0</v>
      </c>
      <c r="AT59" s="126">
        <f>ROUND(SUM(AV59:AW59),2)</f>
        <v>0</v>
      </c>
      <c r="AU59" s="127">
        <f>'VON - Vedlejší a ostatní ...'!P80</f>
        <v>0</v>
      </c>
      <c r="AV59" s="126">
        <f>'VON - Vedlejší a ostatní ...'!J33</f>
        <v>0</v>
      </c>
      <c r="AW59" s="126">
        <f>'VON - Vedlejší a ostatní ...'!J34</f>
        <v>0</v>
      </c>
      <c r="AX59" s="126">
        <f>'VON - Vedlejší a ostatní ...'!J35</f>
        <v>0</v>
      </c>
      <c r="AY59" s="126">
        <f>'VON - Vedlejší a ostatní ...'!J36</f>
        <v>0</v>
      </c>
      <c r="AZ59" s="126">
        <f>'VON - Vedlejší a ostatní ...'!F33</f>
        <v>0</v>
      </c>
      <c r="BA59" s="126">
        <f>'VON - Vedlejší a ostatní ...'!F34</f>
        <v>0</v>
      </c>
      <c r="BB59" s="126">
        <f>'VON - Vedlejší a ostatní ...'!F35</f>
        <v>0</v>
      </c>
      <c r="BC59" s="126">
        <f>'VON - Vedlejší a ostatní ...'!F36</f>
        <v>0</v>
      </c>
      <c r="BD59" s="128">
        <f>'VON - Vedlejší a ostatní ...'!F37</f>
        <v>0</v>
      </c>
      <c r="BE59" s="7"/>
      <c r="BT59" s="124" t="s">
        <v>82</v>
      </c>
      <c r="BV59" s="124" t="s">
        <v>76</v>
      </c>
      <c r="BW59" s="124" t="s">
        <v>96</v>
      </c>
      <c r="BX59" s="124" t="s">
        <v>5</v>
      </c>
      <c r="CL59" s="124" t="s">
        <v>19</v>
      </c>
      <c r="CM59" s="124" t="s">
        <v>84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43jf/8gi/d/8t6nD0i+kI+BIMW9aBsOnGuqXstB36QPFYu/ZW3yszkdj2EAbxLgeAu+EBLo+xcXJ8V9a/ozCBw==" hashValue="Tq/kPLaN1fCopKiqeMwvkv0mW0KlprqE/VbxJnOorP9GoTMUShF0kE0ebwDdqFyI4vMtnJceKGoVTMq8b6BBI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.801 - Tůň 2'!C2" display="/"/>
    <hyperlink ref="A56" location="'SO 02.301 - Revitalizace ...'!C2" display="/"/>
    <hyperlink ref="A57" location="'SO 04.801 - Tůň 1'!C2" display="/"/>
    <hyperlink ref="A58" location="'SO 05.301 - POZ 1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Pokřikov - I.etapa, II.etapa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100</v>
      </c>
      <c r="G12" s="39"/>
      <c r="H12" s="39"/>
      <c r="I12" s="133" t="s">
        <v>23</v>
      </c>
      <c r="J12" s="138" t="str">
        <f>'Rekapitulace stavby'!AN8</f>
        <v>7. 2. 2022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01312774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Státní pozemkový úřad</v>
      </c>
      <c r="F15" s="39"/>
      <c r="G15" s="39"/>
      <c r="H15" s="39"/>
      <c r="I15" s="133" t="s">
        <v>29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Anna Žohová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47116901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Vodohospodářský rozvoj a výstavba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ROUND((SUM(BE82:BE204)),  2)</f>
        <v>0</v>
      </c>
      <c r="G33" s="39"/>
      <c r="H33" s="39"/>
      <c r="I33" s="149">
        <v>0.20999999999999999</v>
      </c>
      <c r="J33" s="148">
        <f>ROUND(((SUM(BE82:BE204))*I33),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ROUND((SUM(BF82:BF204)),  2)</f>
        <v>0</v>
      </c>
      <c r="G34" s="39"/>
      <c r="H34" s="39"/>
      <c r="I34" s="149">
        <v>0.14999999999999999</v>
      </c>
      <c r="J34" s="148">
        <f>ROUND(((SUM(BF82:BF204))*I34),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ROUND((SUM(BG82:BG204)),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ROUND((SUM(BH82:BH204)),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ROUND((SUM(BI82:BI204)),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Pokřikov - I.etapa, II.etapa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01.801 - Tůň 2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32</v>
      </c>
      <c r="J54" s="37" t="str">
        <f>E21</f>
        <v>Anna Žohová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Vodohospodářský rozvoj a výstavba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107</v>
      </c>
      <c r="E62" s="175"/>
      <c r="F62" s="175"/>
      <c r="G62" s="175"/>
      <c r="H62" s="175"/>
      <c r="I62" s="175"/>
      <c r="J62" s="176">
        <f>J201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108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Realizace společných zařízení Pokřikov - I.etapa, II.etapa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01.801 - Tůň 2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7. 2. 2022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Státní pozemkový úřad</v>
      </c>
      <c r="G78" s="41"/>
      <c r="H78" s="41"/>
      <c r="I78" s="33" t="s">
        <v>32</v>
      </c>
      <c r="J78" s="37" t="str">
        <f>E21</f>
        <v>Anna Žohová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Vodohospodářský rozvoj a výstavba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109</v>
      </c>
      <c r="D81" s="181" t="s">
        <v>59</v>
      </c>
      <c r="E81" s="181" t="s">
        <v>55</v>
      </c>
      <c r="F81" s="181" t="s">
        <v>56</v>
      </c>
      <c r="G81" s="181" t="s">
        <v>110</v>
      </c>
      <c r="H81" s="181" t="s">
        <v>111</v>
      </c>
      <c r="I81" s="181" t="s">
        <v>112</v>
      </c>
      <c r="J81" s="181" t="s">
        <v>103</v>
      </c>
      <c r="K81" s="182" t="s">
        <v>113</v>
      </c>
      <c r="L81" s="183"/>
      <c r="M81" s="93" t="s">
        <v>19</v>
      </c>
      <c r="N81" s="94" t="s">
        <v>44</v>
      </c>
      <c r="O81" s="94" t="s">
        <v>114</v>
      </c>
      <c r="P81" s="94" t="s">
        <v>115</v>
      </c>
      <c r="Q81" s="94" t="s">
        <v>116</v>
      </c>
      <c r="R81" s="94" t="s">
        <v>117</v>
      </c>
      <c r="S81" s="94" t="s">
        <v>118</v>
      </c>
      <c r="T81" s="95" t="s">
        <v>119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120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73</v>
      </c>
      <c r="AU82" s="18" t="s">
        <v>104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73</v>
      </c>
      <c r="E83" s="192" t="s">
        <v>121</v>
      </c>
      <c r="F83" s="192" t="s">
        <v>122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P84+P201</f>
        <v>0</v>
      </c>
      <c r="Q83" s="197"/>
      <c r="R83" s="198">
        <f>R84+R201</f>
        <v>0</v>
      </c>
      <c r="S83" s="197"/>
      <c r="T83" s="199">
        <f>T84+T201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74</v>
      </c>
      <c r="AY83" s="200" t="s">
        <v>123</v>
      </c>
      <c r="BK83" s="202">
        <f>BK84+BK201</f>
        <v>0</v>
      </c>
    </row>
    <row r="84" s="12" customFormat="1" ht="22.8" customHeight="1">
      <c r="A84" s="12"/>
      <c r="B84" s="189"/>
      <c r="C84" s="190"/>
      <c r="D84" s="191" t="s">
        <v>73</v>
      </c>
      <c r="E84" s="203" t="s">
        <v>82</v>
      </c>
      <c r="F84" s="203" t="s">
        <v>124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SUM(P85:P200)</f>
        <v>0</v>
      </c>
      <c r="Q84" s="197"/>
      <c r="R84" s="198">
        <f>SUM(R85:R200)</f>
        <v>0</v>
      </c>
      <c r="S84" s="197"/>
      <c r="T84" s="199">
        <f>SUM(T85:T200)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82</v>
      </c>
      <c r="AY84" s="200" t="s">
        <v>123</v>
      </c>
      <c r="BK84" s="202">
        <f>SUM(BK85:BK200)</f>
        <v>0</v>
      </c>
    </row>
    <row r="85" s="2" customFormat="1" ht="16.5" customHeight="1">
      <c r="A85" s="39"/>
      <c r="B85" s="40"/>
      <c r="C85" s="205" t="s">
        <v>82</v>
      </c>
      <c r="D85" s="205" t="s">
        <v>125</v>
      </c>
      <c r="E85" s="206" t="s">
        <v>126</v>
      </c>
      <c r="F85" s="207" t="s">
        <v>127</v>
      </c>
      <c r="G85" s="208" t="s">
        <v>128</v>
      </c>
      <c r="H85" s="209">
        <v>2277</v>
      </c>
      <c r="I85" s="210"/>
      <c r="J85" s="211">
        <f>ROUND(I85*H85,2)</f>
        <v>0</v>
      </c>
      <c r="K85" s="207" t="s">
        <v>129</v>
      </c>
      <c r="L85" s="45"/>
      <c r="M85" s="212" t="s">
        <v>19</v>
      </c>
      <c r="N85" s="213" t="s">
        <v>45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130</v>
      </c>
      <c r="AT85" s="216" t="s">
        <v>125</v>
      </c>
      <c r="AU85" s="216" t="s">
        <v>84</v>
      </c>
      <c r="AY85" s="18" t="s">
        <v>123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82</v>
      </c>
      <c r="BK85" s="217">
        <f>ROUND(I85*H85,2)</f>
        <v>0</v>
      </c>
      <c r="BL85" s="18" t="s">
        <v>130</v>
      </c>
      <c r="BM85" s="216" t="s">
        <v>84</v>
      </c>
    </row>
    <row r="86" s="2" customFormat="1">
      <c r="A86" s="39"/>
      <c r="B86" s="40"/>
      <c r="C86" s="41"/>
      <c r="D86" s="218" t="s">
        <v>131</v>
      </c>
      <c r="E86" s="41"/>
      <c r="F86" s="219" t="s">
        <v>132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131</v>
      </c>
      <c r="AU86" s="18" t="s">
        <v>84</v>
      </c>
    </row>
    <row r="87" s="2" customFormat="1">
      <c r="A87" s="39"/>
      <c r="B87" s="40"/>
      <c r="C87" s="41"/>
      <c r="D87" s="223" t="s">
        <v>133</v>
      </c>
      <c r="E87" s="41"/>
      <c r="F87" s="224" t="s">
        <v>134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133</v>
      </c>
      <c r="AU87" s="18" t="s">
        <v>84</v>
      </c>
    </row>
    <row r="88" s="13" customFormat="1">
      <c r="A88" s="13"/>
      <c r="B88" s="225"/>
      <c r="C88" s="226"/>
      <c r="D88" s="218" t="s">
        <v>135</v>
      </c>
      <c r="E88" s="227" t="s">
        <v>19</v>
      </c>
      <c r="F88" s="228" t="s">
        <v>136</v>
      </c>
      <c r="G88" s="226"/>
      <c r="H88" s="227" t="s">
        <v>19</v>
      </c>
      <c r="I88" s="229"/>
      <c r="J88" s="226"/>
      <c r="K88" s="226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135</v>
      </c>
      <c r="AU88" s="234" t="s">
        <v>84</v>
      </c>
      <c r="AV88" s="13" t="s">
        <v>82</v>
      </c>
      <c r="AW88" s="13" t="s">
        <v>34</v>
      </c>
      <c r="AX88" s="13" t="s">
        <v>74</v>
      </c>
      <c r="AY88" s="234" t="s">
        <v>123</v>
      </c>
    </row>
    <row r="89" s="14" customFormat="1">
      <c r="A89" s="14"/>
      <c r="B89" s="235"/>
      <c r="C89" s="236"/>
      <c r="D89" s="218" t="s">
        <v>135</v>
      </c>
      <c r="E89" s="237" t="s">
        <v>19</v>
      </c>
      <c r="F89" s="238" t="s">
        <v>137</v>
      </c>
      <c r="G89" s="236"/>
      <c r="H89" s="239">
        <v>2277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135</v>
      </c>
      <c r="AU89" s="245" t="s">
        <v>84</v>
      </c>
      <c r="AV89" s="14" t="s">
        <v>84</v>
      </c>
      <c r="AW89" s="14" t="s">
        <v>34</v>
      </c>
      <c r="AX89" s="14" t="s">
        <v>74</v>
      </c>
      <c r="AY89" s="245" t="s">
        <v>123</v>
      </c>
    </row>
    <row r="90" s="15" customFormat="1">
      <c r="A90" s="15"/>
      <c r="B90" s="246"/>
      <c r="C90" s="247"/>
      <c r="D90" s="218" t="s">
        <v>135</v>
      </c>
      <c r="E90" s="248" t="s">
        <v>19</v>
      </c>
      <c r="F90" s="249" t="s">
        <v>138</v>
      </c>
      <c r="G90" s="247"/>
      <c r="H90" s="250">
        <v>2277</v>
      </c>
      <c r="I90" s="251"/>
      <c r="J90" s="247"/>
      <c r="K90" s="247"/>
      <c r="L90" s="252"/>
      <c r="M90" s="253"/>
      <c r="N90" s="254"/>
      <c r="O90" s="254"/>
      <c r="P90" s="254"/>
      <c r="Q90" s="254"/>
      <c r="R90" s="254"/>
      <c r="S90" s="254"/>
      <c r="T90" s="25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6" t="s">
        <v>135</v>
      </c>
      <c r="AU90" s="256" t="s">
        <v>84</v>
      </c>
      <c r="AV90" s="15" t="s">
        <v>130</v>
      </c>
      <c r="AW90" s="15" t="s">
        <v>34</v>
      </c>
      <c r="AX90" s="15" t="s">
        <v>82</v>
      </c>
      <c r="AY90" s="256" t="s">
        <v>123</v>
      </c>
    </row>
    <row r="91" s="2" customFormat="1" ht="21.75" customHeight="1">
      <c r="A91" s="39"/>
      <c r="B91" s="40"/>
      <c r="C91" s="205" t="s">
        <v>84</v>
      </c>
      <c r="D91" s="205" t="s">
        <v>125</v>
      </c>
      <c r="E91" s="206" t="s">
        <v>139</v>
      </c>
      <c r="F91" s="207" t="s">
        <v>140</v>
      </c>
      <c r="G91" s="208" t="s">
        <v>141</v>
      </c>
      <c r="H91" s="209">
        <v>1517.9000000000001</v>
      </c>
      <c r="I91" s="210"/>
      <c r="J91" s="211">
        <f>ROUND(I91*H91,2)</f>
        <v>0</v>
      </c>
      <c r="K91" s="207" t="s">
        <v>129</v>
      </c>
      <c r="L91" s="45"/>
      <c r="M91" s="212" t="s">
        <v>19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130</v>
      </c>
      <c r="AT91" s="216" t="s">
        <v>125</v>
      </c>
      <c r="AU91" s="216" t="s">
        <v>84</v>
      </c>
      <c r="AY91" s="18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130</v>
      </c>
      <c r="BM91" s="216" t="s">
        <v>130</v>
      </c>
    </row>
    <row r="92" s="2" customFormat="1">
      <c r="A92" s="39"/>
      <c r="B92" s="40"/>
      <c r="C92" s="41"/>
      <c r="D92" s="218" t="s">
        <v>131</v>
      </c>
      <c r="E92" s="41"/>
      <c r="F92" s="219" t="s">
        <v>142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131</v>
      </c>
      <c r="AU92" s="18" t="s">
        <v>84</v>
      </c>
    </row>
    <row r="93" s="2" customFormat="1">
      <c r="A93" s="39"/>
      <c r="B93" s="40"/>
      <c r="C93" s="41"/>
      <c r="D93" s="223" t="s">
        <v>133</v>
      </c>
      <c r="E93" s="41"/>
      <c r="F93" s="224" t="s">
        <v>143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84</v>
      </c>
    </row>
    <row r="94" s="13" customFormat="1">
      <c r="A94" s="13"/>
      <c r="B94" s="225"/>
      <c r="C94" s="226"/>
      <c r="D94" s="218" t="s">
        <v>135</v>
      </c>
      <c r="E94" s="227" t="s">
        <v>19</v>
      </c>
      <c r="F94" s="228" t="s">
        <v>144</v>
      </c>
      <c r="G94" s="226"/>
      <c r="H94" s="227" t="s">
        <v>19</v>
      </c>
      <c r="I94" s="229"/>
      <c r="J94" s="226"/>
      <c r="K94" s="226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135</v>
      </c>
      <c r="AU94" s="234" t="s">
        <v>84</v>
      </c>
      <c r="AV94" s="13" t="s">
        <v>82</v>
      </c>
      <c r="AW94" s="13" t="s">
        <v>34</v>
      </c>
      <c r="AX94" s="13" t="s">
        <v>74</v>
      </c>
      <c r="AY94" s="234" t="s">
        <v>123</v>
      </c>
    </row>
    <row r="95" s="13" customFormat="1">
      <c r="A95" s="13"/>
      <c r="B95" s="225"/>
      <c r="C95" s="226"/>
      <c r="D95" s="218" t="s">
        <v>135</v>
      </c>
      <c r="E95" s="227" t="s">
        <v>19</v>
      </c>
      <c r="F95" s="228" t="s">
        <v>145</v>
      </c>
      <c r="G95" s="226"/>
      <c r="H95" s="227" t="s">
        <v>19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135</v>
      </c>
      <c r="AU95" s="234" t="s">
        <v>84</v>
      </c>
      <c r="AV95" s="13" t="s">
        <v>82</v>
      </c>
      <c r="AW95" s="13" t="s">
        <v>34</v>
      </c>
      <c r="AX95" s="13" t="s">
        <v>74</v>
      </c>
      <c r="AY95" s="234" t="s">
        <v>123</v>
      </c>
    </row>
    <row r="96" s="14" customFormat="1">
      <c r="A96" s="14"/>
      <c r="B96" s="235"/>
      <c r="C96" s="236"/>
      <c r="D96" s="218" t="s">
        <v>135</v>
      </c>
      <c r="E96" s="237" t="s">
        <v>19</v>
      </c>
      <c r="F96" s="238" t="s">
        <v>146</v>
      </c>
      <c r="G96" s="236"/>
      <c r="H96" s="239">
        <v>1517.9000000000001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135</v>
      </c>
      <c r="AU96" s="245" t="s">
        <v>84</v>
      </c>
      <c r="AV96" s="14" t="s">
        <v>84</v>
      </c>
      <c r="AW96" s="14" t="s">
        <v>34</v>
      </c>
      <c r="AX96" s="14" t="s">
        <v>74</v>
      </c>
      <c r="AY96" s="245" t="s">
        <v>123</v>
      </c>
    </row>
    <row r="97" s="15" customFormat="1">
      <c r="A97" s="15"/>
      <c r="B97" s="246"/>
      <c r="C97" s="247"/>
      <c r="D97" s="218" t="s">
        <v>135</v>
      </c>
      <c r="E97" s="248" t="s">
        <v>19</v>
      </c>
      <c r="F97" s="249" t="s">
        <v>138</v>
      </c>
      <c r="G97" s="247"/>
      <c r="H97" s="250">
        <v>1517.9000000000001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135</v>
      </c>
      <c r="AU97" s="256" t="s">
        <v>84</v>
      </c>
      <c r="AV97" s="15" t="s">
        <v>130</v>
      </c>
      <c r="AW97" s="15" t="s">
        <v>34</v>
      </c>
      <c r="AX97" s="15" t="s">
        <v>82</v>
      </c>
      <c r="AY97" s="256" t="s">
        <v>123</v>
      </c>
    </row>
    <row r="98" s="2" customFormat="1" ht="21.75" customHeight="1">
      <c r="A98" s="39"/>
      <c r="B98" s="40"/>
      <c r="C98" s="205" t="s">
        <v>147</v>
      </c>
      <c r="D98" s="205" t="s">
        <v>125</v>
      </c>
      <c r="E98" s="206" t="s">
        <v>148</v>
      </c>
      <c r="F98" s="207" t="s">
        <v>149</v>
      </c>
      <c r="G98" s="208" t="s">
        <v>141</v>
      </c>
      <c r="H98" s="209">
        <v>1517.9000000000001</v>
      </c>
      <c r="I98" s="210"/>
      <c r="J98" s="211">
        <f>ROUND(I98*H98,2)</f>
        <v>0</v>
      </c>
      <c r="K98" s="207" t="s">
        <v>129</v>
      </c>
      <c r="L98" s="45"/>
      <c r="M98" s="212" t="s">
        <v>19</v>
      </c>
      <c r="N98" s="213" t="s">
        <v>45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130</v>
      </c>
      <c r="AT98" s="216" t="s">
        <v>125</v>
      </c>
      <c r="AU98" s="216" t="s">
        <v>84</v>
      </c>
      <c r="AY98" s="18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130</v>
      </c>
      <c r="BM98" s="216" t="s">
        <v>150</v>
      </c>
    </row>
    <row r="99" s="2" customFormat="1">
      <c r="A99" s="39"/>
      <c r="B99" s="40"/>
      <c r="C99" s="41"/>
      <c r="D99" s="218" t="s">
        <v>131</v>
      </c>
      <c r="E99" s="41"/>
      <c r="F99" s="219" t="s">
        <v>151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131</v>
      </c>
      <c r="AU99" s="18" t="s">
        <v>84</v>
      </c>
    </row>
    <row r="100" s="2" customFormat="1">
      <c r="A100" s="39"/>
      <c r="B100" s="40"/>
      <c r="C100" s="41"/>
      <c r="D100" s="223" t="s">
        <v>133</v>
      </c>
      <c r="E100" s="41"/>
      <c r="F100" s="224" t="s">
        <v>152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84</v>
      </c>
    </row>
    <row r="101" s="13" customFormat="1">
      <c r="A101" s="13"/>
      <c r="B101" s="225"/>
      <c r="C101" s="226"/>
      <c r="D101" s="218" t="s">
        <v>135</v>
      </c>
      <c r="E101" s="227" t="s">
        <v>19</v>
      </c>
      <c r="F101" s="228" t="s">
        <v>153</v>
      </c>
      <c r="G101" s="226"/>
      <c r="H101" s="227" t="s">
        <v>19</v>
      </c>
      <c r="I101" s="229"/>
      <c r="J101" s="226"/>
      <c r="K101" s="226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135</v>
      </c>
      <c r="AU101" s="234" t="s">
        <v>84</v>
      </c>
      <c r="AV101" s="13" t="s">
        <v>82</v>
      </c>
      <c r="AW101" s="13" t="s">
        <v>34</v>
      </c>
      <c r="AX101" s="13" t="s">
        <v>74</v>
      </c>
      <c r="AY101" s="234" t="s">
        <v>123</v>
      </c>
    </row>
    <row r="102" s="13" customFormat="1">
      <c r="A102" s="13"/>
      <c r="B102" s="225"/>
      <c r="C102" s="226"/>
      <c r="D102" s="218" t="s">
        <v>135</v>
      </c>
      <c r="E102" s="227" t="s">
        <v>19</v>
      </c>
      <c r="F102" s="228" t="s">
        <v>154</v>
      </c>
      <c r="G102" s="226"/>
      <c r="H102" s="227" t="s">
        <v>19</v>
      </c>
      <c r="I102" s="229"/>
      <c r="J102" s="226"/>
      <c r="K102" s="226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135</v>
      </c>
      <c r="AU102" s="234" t="s">
        <v>84</v>
      </c>
      <c r="AV102" s="13" t="s">
        <v>82</v>
      </c>
      <c r="AW102" s="13" t="s">
        <v>34</v>
      </c>
      <c r="AX102" s="13" t="s">
        <v>74</v>
      </c>
      <c r="AY102" s="234" t="s">
        <v>123</v>
      </c>
    </row>
    <row r="103" s="14" customFormat="1">
      <c r="A103" s="14"/>
      <c r="B103" s="235"/>
      <c r="C103" s="236"/>
      <c r="D103" s="218" t="s">
        <v>135</v>
      </c>
      <c r="E103" s="237" t="s">
        <v>19</v>
      </c>
      <c r="F103" s="238" t="s">
        <v>155</v>
      </c>
      <c r="G103" s="236"/>
      <c r="H103" s="239">
        <v>1517.9000000000001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135</v>
      </c>
      <c r="AU103" s="245" t="s">
        <v>84</v>
      </c>
      <c r="AV103" s="14" t="s">
        <v>84</v>
      </c>
      <c r="AW103" s="14" t="s">
        <v>34</v>
      </c>
      <c r="AX103" s="14" t="s">
        <v>74</v>
      </c>
      <c r="AY103" s="245" t="s">
        <v>123</v>
      </c>
    </row>
    <row r="104" s="15" customFormat="1">
      <c r="A104" s="15"/>
      <c r="B104" s="246"/>
      <c r="C104" s="247"/>
      <c r="D104" s="218" t="s">
        <v>135</v>
      </c>
      <c r="E104" s="248" t="s">
        <v>19</v>
      </c>
      <c r="F104" s="249" t="s">
        <v>138</v>
      </c>
      <c r="G104" s="247"/>
      <c r="H104" s="250">
        <v>1517.9000000000001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135</v>
      </c>
      <c r="AU104" s="256" t="s">
        <v>84</v>
      </c>
      <c r="AV104" s="15" t="s">
        <v>130</v>
      </c>
      <c r="AW104" s="15" t="s">
        <v>34</v>
      </c>
      <c r="AX104" s="15" t="s">
        <v>82</v>
      </c>
      <c r="AY104" s="256" t="s">
        <v>123</v>
      </c>
    </row>
    <row r="105" s="2" customFormat="1" ht="24.15" customHeight="1">
      <c r="A105" s="39"/>
      <c r="B105" s="40"/>
      <c r="C105" s="205" t="s">
        <v>130</v>
      </c>
      <c r="D105" s="205" t="s">
        <v>125</v>
      </c>
      <c r="E105" s="206" t="s">
        <v>156</v>
      </c>
      <c r="F105" s="207" t="s">
        <v>157</v>
      </c>
      <c r="G105" s="208" t="s">
        <v>141</v>
      </c>
      <c r="H105" s="209">
        <v>12143.200000000001</v>
      </c>
      <c r="I105" s="210"/>
      <c r="J105" s="211">
        <f>ROUND(I105*H105,2)</f>
        <v>0</v>
      </c>
      <c r="K105" s="207" t="s">
        <v>129</v>
      </c>
      <c r="L105" s="45"/>
      <c r="M105" s="212" t="s">
        <v>19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130</v>
      </c>
      <c r="AT105" s="216" t="s">
        <v>125</v>
      </c>
      <c r="AU105" s="216" t="s">
        <v>84</v>
      </c>
      <c r="AY105" s="18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130</v>
      </c>
      <c r="BM105" s="216" t="s">
        <v>158</v>
      </c>
    </row>
    <row r="106" s="2" customFormat="1">
      <c r="A106" s="39"/>
      <c r="B106" s="40"/>
      <c r="C106" s="41"/>
      <c r="D106" s="218" t="s">
        <v>131</v>
      </c>
      <c r="E106" s="41"/>
      <c r="F106" s="219" t="s">
        <v>159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84</v>
      </c>
    </row>
    <row r="107" s="2" customFormat="1">
      <c r="A107" s="39"/>
      <c r="B107" s="40"/>
      <c r="C107" s="41"/>
      <c r="D107" s="223" t="s">
        <v>133</v>
      </c>
      <c r="E107" s="41"/>
      <c r="F107" s="224" t="s">
        <v>160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84</v>
      </c>
    </row>
    <row r="108" s="13" customFormat="1">
      <c r="A108" s="13"/>
      <c r="B108" s="225"/>
      <c r="C108" s="226"/>
      <c r="D108" s="218" t="s">
        <v>135</v>
      </c>
      <c r="E108" s="227" t="s">
        <v>19</v>
      </c>
      <c r="F108" s="228" t="s">
        <v>153</v>
      </c>
      <c r="G108" s="226"/>
      <c r="H108" s="227" t="s">
        <v>19</v>
      </c>
      <c r="I108" s="229"/>
      <c r="J108" s="226"/>
      <c r="K108" s="226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135</v>
      </c>
      <c r="AU108" s="234" t="s">
        <v>84</v>
      </c>
      <c r="AV108" s="13" t="s">
        <v>82</v>
      </c>
      <c r="AW108" s="13" t="s">
        <v>34</v>
      </c>
      <c r="AX108" s="13" t="s">
        <v>74</v>
      </c>
      <c r="AY108" s="234" t="s">
        <v>123</v>
      </c>
    </row>
    <row r="109" s="13" customFormat="1">
      <c r="A109" s="13"/>
      <c r="B109" s="225"/>
      <c r="C109" s="226"/>
      <c r="D109" s="218" t="s">
        <v>135</v>
      </c>
      <c r="E109" s="227" t="s">
        <v>19</v>
      </c>
      <c r="F109" s="228" t="s">
        <v>154</v>
      </c>
      <c r="G109" s="226"/>
      <c r="H109" s="227" t="s">
        <v>19</v>
      </c>
      <c r="I109" s="229"/>
      <c r="J109" s="226"/>
      <c r="K109" s="226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135</v>
      </c>
      <c r="AU109" s="234" t="s">
        <v>84</v>
      </c>
      <c r="AV109" s="13" t="s">
        <v>82</v>
      </c>
      <c r="AW109" s="13" t="s">
        <v>34</v>
      </c>
      <c r="AX109" s="13" t="s">
        <v>74</v>
      </c>
      <c r="AY109" s="234" t="s">
        <v>123</v>
      </c>
    </row>
    <row r="110" s="14" customFormat="1">
      <c r="A110" s="14"/>
      <c r="B110" s="235"/>
      <c r="C110" s="236"/>
      <c r="D110" s="218" t="s">
        <v>135</v>
      </c>
      <c r="E110" s="237" t="s">
        <v>19</v>
      </c>
      <c r="F110" s="238" t="s">
        <v>161</v>
      </c>
      <c r="G110" s="236"/>
      <c r="H110" s="239">
        <v>12143.200000000001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135</v>
      </c>
      <c r="AU110" s="245" t="s">
        <v>84</v>
      </c>
      <c r="AV110" s="14" t="s">
        <v>84</v>
      </c>
      <c r="AW110" s="14" t="s">
        <v>34</v>
      </c>
      <c r="AX110" s="14" t="s">
        <v>74</v>
      </c>
      <c r="AY110" s="245" t="s">
        <v>123</v>
      </c>
    </row>
    <row r="111" s="15" customFormat="1">
      <c r="A111" s="15"/>
      <c r="B111" s="246"/>
      <c r="C111" s="247"/>
      <c r="D111" s="218" t="s">
        <v>135</v>
      </c>
      <c r="E111" s="248" t="s">
        <v>19</v>
      </c>
      <c r="F111" s="249" t="s">
        <v>138</v>
      </c>
      <c r="G111" s="247"/>
      <c r="H111" s="250">
        <v>12143.200000000001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135</v>
      </c>
      <c r="AU111" s="256" t="s">
        <v>84</v>
      </c>
      <c r="AV111" s="15" t="s">
        <v>130</v>
      </c>
      <c r="AW111" s="15" t="s">
        <v>34</v>
      </c>
      <c r="AX111" s="15" t="s">
        <v>82</v>
      </c>
      <c r="AY111" s="256" t="s">
        <v>123</v>
      </c>
    </row>
    <row r="112" s="2" customFormat="1" ht="16.5" customHeight="1">
      <c r="A112" s="39"/>
      <c r="B112" s="40"/>
      <c r="C112" s="205" t="s">
        <v>162</v>
      </c>
      <c r="D112" s="205" t="s">
        <v>125</v>
      </c>
      <c r="E112" s="206" t="s">
        <v>163</v>
      </c>
      <c r="F112" s="207" t="s">
        <v>164</v>
      </c>
      <c r="G112" s="208" t="s">
        <v>165</v>
      </c>
      <c r="H112" s="209">
        <v>714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45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130</v>
      </c>
      <c r="AT112" s="216" t="s">
        <v>125</v>
      </c>
      <c r="AU112" s="216" t="s">
        <v>84</v>
      </c>
      <c r="AY112" s="18" t="s">
        <v>123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130</v>
      </c>
      <c r="BM112" s="216" t="s">
        <v>166</v>
      </c>
    </row>
    <row r="113" s="2" customFormat="1">
      <c r="A113" s="39"/>
      <c r="B113" s="40"/>
      <c r="C113" s="41"/>
      <c r="D113" s="218" t="s">
        <v>131</v>
      </c>
      <c r="E113" s="41"/>
      <c r="F113" s="219" t="s">
        <v>167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131</v>
      </c>
      <c r="AU113" s="18" t="s">
        <v>84</v>
      </c>
    </row>
    <row r="114" s="2" customFormat="1" ht="16.5" customHeight="1">
      <c r="A114" s="39"/>
      <c r="B114" s="40"/>
      <c r="C114" s="257" t="s">
        <v>150</v>
      </c>
      <c r="D114" s="257" t="s">
        <v>168</v>
      </c>
      <c r="E114" s="258" t="s">
        <v>169</v>
      </c>
      <c r="F114" s="259" t="s">
        <v>170</v>
      </c>
      <c r="G114" s="260" t="s">
        <v>171</v>
      </c>
      <c r="H114" s="261">
        <v>714</v>
      </c>
      <c r="I114" s="262"/>
      <c r="J114" s="263">
        <f>ROUND(I114*H114,2)</f>
        <v>0</v>
      </c>
      <c r="K114" s="259" t="s">
        <v>19</v>
      </c>
      <c r="L114" s="264"/>
      <c r="M114" s="265" t="s">
        <v>19</v>
      </c>
      <c r="N114" s="266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158</v>
      </c>
      <c r="AT114" s="216" t="s">
        <v>168</v>
      </c>
      <c r="AU114" s="216" t="s">
        <v>84</v>
      </c>
      <c r="AY114" s="18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130</v>
      </c>
      <c r="BM114" s="216" t="s">
        <v>172</v>
      </c>
    </row>
    <row r="115" s="2" customFormat="1">
      <c r="A115" s="39"/>
      <c r="B115" s="40"/>
      <c r="C115" s="41"/>
      <c r="D115" s="218" t="s">
        <v>131</v>
      </c>
      <c r="E115" s="41"/>
      <c r="F115" s="219" t="s">
        <v>170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131</v>
      </c>
      <c r="AU115" s="18" t="s">
        <v>84</v>
      </c>
    </row>
    <row r="116" s="2" customFormat="1">
      <c r="A116" s="39"/>
      <c r="B116" s="40"/>
      <c r="C116" s="41"/>
      <c r="D116" s="218" t="s">
        <v>173</v>
      </c>
      <c r="E116" s="41"/>
      <c r="F116" s="267" t="s">
        <v>174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173</v>
      </c>
      <c r="AU116" s="18" t="s">
        <v>84</v>
      </c>
    </row>
    <row r="117" s="2" customFormat="1" ht="16.5" customHeight="1">
      <c r="A117" s="39"/>
      <c r="B117" s="40"/>
      <c r="C117" s="205" t="s">
        <v>175</v>
      </c>
      <c r="D117" s="205" t="s">
        <v>125</v>
      </c>
      <c r="E117" s="206" t="s">
        <v>176</v>
      </c>
      <c r="F117" s="207" t="s">
        <v>177</v>
      </c>
      <c r="G117" s="208" t="s">
        <v>141</v>
      </c>
      <c r="H117" s="209">
        <v>1517.9000000000001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45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130</v>
      </c>
      <c r="AT117" s="216" t="s">
        <v>125</v>
      </c>
      <c r="AU117" s="216" t="s">
        <v>84</v>
      </c>
      <c r="AY117" s="18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130</v>
      </c>
      <c r="BM117" s="216" t="s">
        <v>178</v>
      </c>
    </row>
    <row r="118" s="2" customFormat="1">
      <c r="A118" s="39"/>
      <c r="B118" s="40"/>
      <c r="C118" s="41"/>
      <c r="D118" s="218" t="s">
        <v>131</v>
      </c>
      <c r="E118" s="41"/>
      <c r="F118" s="219" t="s">
        <v>177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131</v>
      </c>
      <c r="AU118" s="18" t="s">
        <v>84</v>
      </c>
    </row>
    <row r="119" s="2" customFormat="1">
      <c r="A119" s="39"/>
      <c r="B119" s="40"/>
      <c r="C119" s="41"/>
      <c r="D119" s="218" t="s">
        <v>173</v>
      </c>
      <c r="E119" s="41"/>
      <c r="F119" s="267" t="s">
        <v>179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173</v>
      </c>
      <c r="AU119" s="18" t="s">
        <v>84</v>
      </c>
    </row>
    <row r="120" s="13" customFormat="1">
      <c r="A120" s="13"/>
      <c r="B120" s="225"/>
      <c r="C120" s="226"/>
      <c r="D120" s="218" t="s">
        <v>135</v>
      </c>
      <c r="E120" s="227" t="s">
        <v>19</v>
      </c>
      <c r="F120" s="228" t="s">
        <v>153</v>
      </c>
      <c r="G120" s="226"/>
      <c r="H120" s="227" t="s">
        <v>19</v>
      </c>
      <c r="I120" s="229"/>
      <c r="J120" s="226"/>
      <c r="K120" s="226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135</v>
      </c>
      <c r="AU120" s="234" t="s">
        <v>84</v>
      </c>
      <c r="AV120" s="13" t="s">
        <v>82</v>
      </c>
      <c r="AW120" s="13" t="s">
        <v>34</v>
      </c>
      <c r="AX120" s="13" t="s">
        <v>74</v>
      </c>
      <c r="AY120" s="234" t="s">
        <v>123</v>
      </c>
    </row>
    <row r="121" s="14" customFormat="1">
      <c r="A121" s="14"/>
      <c r="B121" s="235"/>
      <c r="C121" s="236"/>
      <c r="D121" s="218" t="s">
        <v>135</v>
      </c>
      <c r="E121" s="237" t="s">
        <v>19</v>
      </c>
      <c r="F121" s="238" t="s">
        <v>180</v>
      </c>
      <c r="G121" s="236"/>
      <c r="H121" s="239">
        <v>1517.9000000000001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135</v>
      </c>
      <c r="AU121" s="245" t="s">
        <v>84</v>
      </c>
      <c r="AV121" s="14" t="s">
        <v>84</v>
      </c>
      <c r="AW121" s="14" t="s">
        <v>34</v>
      </c>
      <c r="AX121" s="14" t="s">
        <v>74</v>
      </c>
      <c r="AY121" s="245" t="s">
        <v>123</v>
      </c>
    </row>
    <row r="122" s="15" customFormat="1">
      <c r="A122" s="15"/>
      <c r="B122" s="246"/>
      <c r="C122" s="247"/>
      <c r="D122" s="218" t="s">
        <v>135</v>
      </c>
      <c r="E122" s="248" t="s">
        <v>19</v>
      </c>
      <c r="F122" s="249" t="s">
        <v>138</v>
      </c>
      <c r="G122" s="247"/>
      <c r="H122" s="250">
        <v>1517.9000000000001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135</v>
      </c>
      <c r="AU122" s="256" t="s">
        <v>84</v>
      </c>
      <c r="AV122" s="15" t="s">
        <v>130</v>
      </c>
      <c r="AW122" s="15" t="s">
        <v>34</v>
      </c>
      <c r="AX122" s="15" t="s">
        <v>82</v>
      </c>
      <c r="AY122" s="256" t="s">
        <v>123</v>
      </c>
    </row>
    <row r="123" s="2" customFormat="1" ht="16.5" customHeight="1">
      <c r="A123" s="39"/>
      <c r="B123" s="40"/>
      <c r="C123" s="205" t="s">
        <v>158</v>
      </c>
      <c r="D123" s="205" t="s">
        <v>125</v>
      </c>
      <c r="E123" s="206" t="s">
        <v>181</v>
      </c>
      <c r="F123" s="207" t="s">
        <v>182</v>
      </c>
      <c r="G123" s="208" t="s">
        <v>128</v>
      </c>
      <c r="H123" s="209">
        <v>620</v>
      </c>
      <c r="I123" s="210"/>
      <c r="J123" s="211">
        <f>ROUND(I123*H123,2)</f>
        <v>0</v>
      </c>
      <c r="K123" s="207" t="s">
        <v>129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130</v>
      </c>
      <c r="AT123" s="216" t="s">
        <v>125</v>
      </c>
      <c r="AU123" s="216" t="s">
        <v>84</v>
      </c>
      <c r="AY123" s="18" t="s">
        <v>123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130</v>
      </c>
      <c r="BM123" s="216" t="s">
        <v>183</v>
      </c>
    </row>
    <row r="124" s="2" customFormat="1">
      <c r="A124" s="39"/>
      <c r="B124" s="40"/>
      <c r="C124" s="41"/>
      <c r="D124" s="218" t="s">
        <v>131</v>
      </c>
      <c r="E124" s="41"/>
      <c r="F124" s="219" t="s">
        <v>184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131</v>
      </c>
      <c r="AU124" s="18" t="s">
        <v>84</v>
      </c>
    </row>
    <row r="125" s="2" customFormat="1">
      <c r="A125" s="39"/>
      <c r="B125" s="40"/>
      <c r="C125" s="41"/>
      <c r="D125" s="223" t="s">
        <v>133</v>
      </c>
      <c r="E125" s="41"/>
      <c r="F125" s="224" t="s">
        <v>185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133</v>
      </c>
      <c r="AU125" s="18" t="s">
        <v>84</v>
      </c>
    </row>
    <row r="126" s="13" customFormat="1">
      <c r="A126" s="13"/>
      <c r="B126" s="225"/>
      <c r="C126" s="226"/>
      <c r="D126" s="218" t="s">
        <v>135</v>
      </c>
      <c r="E126" s="227" t="s">
        <v>19</v>
      </c>
      <c r="F126" s="228" t="s">
        <v>186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135</v>
      </c>
      <c r="AU126" s="234" t="s">
        <v>84</v>
      </c>
      <c r="AV126" s="13" t="s">
        <v>82</v>
      </c>
      <c r="AW126" s="13" t="s">
        <v>34</v>
      </c>
      <c r="AX126" s="13" t="s">
        <v>74</v>
      </c>
      <c r="AY126" s="234" t="s">
        <v>123</v>
      </c>
    </row>
    <row r="127" s="13" customFormat="1">
      <c r="A127" s="13"/>
      <c r="B127" s="225"/>
      <c r="C127" s="226"/>
      <c r="D127" s="218" t="s">
        <v>135</v>
      </c>
      <c r="E127" s="227" t="s">
        <v>19</v>
      </c>
      <c r="F127" s="228" t="s">
        <v>187</v>
      </c>
      <c r="G127" s="226"/>
      <c r="H127" s="227" t="s">
        <v>19</v>
      </c>
      <c r="I127" s="229"/>
      <c r="J127" s="226"/>
      <c r="K127" s="226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135</v>
      </c>
      <c r="AU127" s="234" t="s">
        <v>84</v>
      </c>
      <c r="AV127" s="13" t="s">
        <v>82</v>
      </c>
      <c r="AW127" s="13" t="s">
        <v>34</v>
      </c>
      <c r="AX127" s="13" t="s">
        <v>74</v>
      </c>
      <c r="AY127" s="234" t="s">
        <v>123</v>
      </c>
    </row>
    <row r="128" s="14" customFormat="1">
      <c r="A128" s="14"/>
      <c r="B128" s="235"/>
      <c r="C128" s="236"/>
      <c r="D128" s="218" t="s">
        <v>135</v>
      </c>
      <c r="E128" s="237" t="s">
        <v>19</v>
      </c>
      <c r="F128" s="238" t="s">
        <v>188</v>
      </c>
      <c r="G128" s="236"/>
      <c r="H128" s="239">
        <v>620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135</v>
      </c>
      <c r="AU128" s="245" t="s">
        <v>84</v>
      </c>
      <c r="AV128" s="14" t="s">
        <v>84</v>
      </c>
      <c r="AW128" s="14" t="s">
        <v>34</v>
      </c>
      <c r="AX128" s="14" t="s">
        <v>74</v>
      </c>
      <c r="AY128" s="245" t="s">
        <v>123</v>
      </c>
    </row>
    <row r="129" s="15" customFormat="1">
      <c r="A129" s="15"/>
      <c r="B129" s="246"/>
      <c r="C129" s="247"/>
      <c r="D129" s="218" t="s">
        <v>135</v>
      </c>
      <c r="E129" s="248" t="s">
        <v>19</v>
      </c>
      <c r="F129" s="249" t="s">
        <v>138</v>
      </c>
      <c r="G129" s="247"/>
      <c r="H129" s="250">
        <v>620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135</v>
      </c>
      <c r="AU129" s="256" t="s">
        <v>84</v>
      </c>
      <c r="AV129" s="15" t="s">
        <v>130</v>
      </c>
      <c r="AW129" s="15" t="s">
        <v>34</v>
      </c>
      <c r="AX129" s="15" t="s">
        <v>82</v>
      </c>
      <c r="AY129" s="256" t="s">
        <v>123</v>
      </c>
    </row>
    <row r="130" s="2" customFormat="1" ht="16.5" customHeight="1">
      <c r="A130" s="39"/>
      <c r="B130" s="40"/>
      <c r="C130" s="205" t="s">
        <v>189</v>
      </c>
      <c r="D130" s="205" t="s">
        <v>125</v>
      </c>
      <c r="E130" s="206" t="s">
        <v>190</v>
      </c>
      <c r="F130" s="207" t="s">
        <v>191</v>
      </c>
      <c r="G130" s="208" t="s">
        <v>128</v>
      </c>
      <c r="H130" s="209">
        <v>2045</v>
      </c>
      <c r="I130" s="210"/>
      <c r="J130" s="211">
        <f>ROUND(I130*H130,2)</f>
        <v>0</v>
      </c>
      <c r="K130" s="207" t="s">
        <v>129</v>
      </c>
      <c r="L130" s="45"/>
      <c r="M130" s="212" t="s">
        <v>19</v>
      </c>
      <c r="N130" s="213" t="s">
        <v>45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130</v>
      </c>
      <c r="AT130" s="216" t="s">
        <v>125</v>
      </c>
      <c r="AU130" s="216" t="s">
        <v>84</v>
      </c>
      <c r="AY130" s="18" t="s">
        <v>123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82</v>
      </c>
      <c r="BK130" s="217">
        <f>ROUND(I130*H130,2)</f>
        <v>0</v>
      </c>
      <c r="BL130" s="18" t="s">
        <v>130</v>
      </c>
      <c r="BM130" s="216" t="s">
        <v>192</v>
      </c>
    </row>
    <row r="131" s="2" customFormat="1">
      <c r="A131" s="39"/>
      <c r="B131" s="40"/>
      <c r="C131" s="41"/>
      <c r="D131" s="218" t="s">
        <v>131</v>
      </c>
      <c r="E131" s="41"/>
      <c r="F131" s="219" t="s">
        <v>193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84</v>
      </c>
    </row>
    <row r="132" s="2" customFormat="1">
      <c r="A132" s="39"/>
      <c r="B132" s="40"/>
      <c r="C132" s="41"/>
      <c r="D132" s="223" t="s">
        <v>133</v>
      </c>
      <c r="E132" s="41"/>
      <c r="F132" s="224" t="s">
        <v>194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84</v>
      </c>
    </row>
    <row r="133" s="13" customFormat="1">
      <c r="A133" s="13"/>
      <c r="B133" s="225"/>
      <c r="C133" s="226"/>
      <c r="D133" s="218" t="s">
        <v>135</v>
      </c>
      <c r="E133" s="227" t="s">
        <v>19</v>
      </c>
      <c r="F133" s="228" t="s">
        <v>186</v>
      </c>
      <c r="G133" s="226"/>
      <c r="H133" s="227" t="s">
        <v>19</v>
      </c>
      <c r="I133" s="229"/>
      <c r="J133" s="226"/>
      <c r="K133" s="226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135</v>
      </c>
      <c r="AU133" s="234" t="s">
        <v>84</v>
      </c>
      <c r="AV133" s="13" t="s">
        <v>82</v>
      </c>
      <c r="AW133" s="13" t="s">
        <v>34</v>
      </c>
      <c r="AX133" s="13" t="s">
        <v>74</v>
      </c>
      <c r="AY133" s="234" t="s">
        <v>123</v>
      </c>
    </row>
    <row r="134" s="13" customFormat="1">
      <c r="A134" s="13"/>
      <c r="B134" s="225"/>
      <c r="C134" s="226"/>
      <c r="D134" s="218" t="s">
        <v>135</v>
      </c>
      <c r="E134" s="227" t="s">
        <v>19</v>
      </c>
      <c r="F134" s="228" t="s">
        <v>195</v>
      </c>
      <c r="G134" s="226"/>
      <c r="H134" s="227" t="s">
        <v>19</v>
      </c>
      <c r="I134" s="229"/>
      <c r="J134" s="226"/>
      <c r="K134" s="226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135</v>
      </c>
      <c r="AU134" s="234" t="s">
        <v>84</v>
      </c>
      <c r="AV134" s="13" t="s">
        <v>82</v>
      </c>
      <c r="AW134" s="13" t="s">
        <v>34</v>
      </c>
      <c r="AX134" s="13" t="s">
        <v>74</v>
      </c>
      <c r="AY134" s="234" t="s">
        <v>123</v>
      </c>
    </row>
    <row r="135" s="14" customFormat="1">
      <c r="A135" s="14"/>
      <c r="B135" s="235"/>
      <c r="C135" s="236"/>
      <c r="D135" s="218" t="s">
        <v>135</v>
      </c>
      <c r="E135" s="237" t="s">
        <v>19</v>
      </c>
      <c r="F135" s="238" t="s">
        <v>196</v>
      </c>
      <c r="G135" s="236"/>
      <c r="H135" s="239">
        <v>2045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135</v>
      </c>
      <c r="AU135" s="245" t="s">
        <v>84</v>
      </c>
      <c r="AV135" s="14" t="s">
        <v>84</v>
      </c>
      <c r="AW135" s="14" t="s">
        <v>34</v>
      </c>
      <c r="AX135" s="14" t="s">
        <v>74</v>
      </c>
      <c r="AY135" s="245" t="s">
        <v>123</v>
      </c>
    </row>
    <row r="136" s="15" customFormat="1">
      <c r="A136" s="15"/>
      <c r="B136" s="246"/>
      <c r="C136" s="247"/>
      <c r="D136" s="218" t="s">
        <v>135</v>
      </c>
      <c r="E136" s="248" t="s">
        <v>19</v>
      </c>
      <c r="F136" s="249" t="s">
        <v>138</v>
      </c>
      <c r="G136" s="247"/>
      <c r="H136" s="250">
        <v>2045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6" t="s">
        <v>135</v>
      </c>
      <c r="AU136" s="256" t="s">
        <v>84</v>
      </c>
      <c r="AV136" s="15" t="s">
        <v>130</v>
      </c>
      <c r="AW136" s="15" t="s">
        <v>34</v>
      </c>
      <c r="AX136" s="15" t="s">
        <v>82</v>
      </c>
      <c r="AY136" s="256" t="s">
        <v>123</v>
      </c>
    </row>
    <row r="137" s="2" customFormat="1" ht="16.5" customHeight="1">
      <c r="A137" s="39"/>
      <c r="B137" s="40"/>
      <c r="C137" s="205" t="s">
        <v>166</v>
      </c>
      <c r="D137" s="205" t="s">
        <v>125</v>
      </c>
      <c r="E137" s="206" t="s">
        <v>197</v>
      </c>
      <c r="F137" s="207" t="s">
        <v>198</v>
      </c>
      <c r="G137" s="208" t="s">
        <v>171</v>
      </c>
      <c r="H137" s="209">
        <v>6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45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130</v>
      </c>
      <c r="AT137" s="216" t="s">
        <v>125</v>
      </c>
      <c r="AU137" s="216" t="s">
        <v>84</v>
      </c>
      <c r="AY137" s="18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82</v>
      </c>
      <c r="BK137" s="217">
        <f>ROUND(I137*H137,2)</f>
        <v>0</v>
      </c>
      <c r="BL137" s="18" t="s">
        <v>130</v>
      </c>
      <c r="BM137" s="216" t="s">
        <v>199</v>
      </c>
    </row>
    <row r="138" s="2" customFormat="1">
      <c r="A138" s="39"/>
      <c r="B138" s="40"/>
      <c r="C138" s="41"/>
      <c r="D138" s="218" t="s">
        <v>131</v>
      </c>
      <c r="E138" s="41"/>
      <c r="F138" s="219" t="s">
        <v>198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131</v>
      </c>
      <c r="AU138" s="18" t="s">
        <v>84</v>
      </c>
    </row>
    <row r="139" s="13" customFormat="1">
      <c r="A139" s="13"/>
      <c r="B139" s="225"/>
      <c r="C139" s="226"/>
      <c r="D139" s="218" t="s">
        <v>135</v>
      </c>
      <c r="E139" s="227" t="s">
        <v>19</v>
      </c>
      <c r="F139" s="228" t="s">
        <v>144</v>
      </c>
      <c r="G139" s="226"/>
      <c r="H139" s="227" t="s">
        <v>19</v>
      </c>
      <c r="I139" s="229"/>
      <c r="J139" s="226"/>
      <c r="K139" s="226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135</v>
      </c>
      <c r="AU139" s="234" t="s">
        <v>84</v>
      </c>
      <c r="AV139" s="13" t="s">
        <v>82</v>
      </c>
      <c r="AW139" s="13" t="s">
        <v>34</v>
      </c>
      <c r="AX139" s="13" t="s">
        <v>74</v>
      </c>
      <c r="AY139" s="234" t="s">
        <v>123</v>
      </c>
    </row>
    <row r="140" s="13" customFormat="1">
      <c r="A140" s="13"/>
      <c r="B140" s="225"/>
      <c r="C140" s="226"/>
      <c r="D140" s="218" t="s">
        <v>135</v>
      </c>
      <c r="E140" s="227" t="s">
        <v>19</v>
      </c>
      <c r="F140" s="228" t="s">
        <v>200</v>
      </c>
      <c r="G140" s="226"/>
      <c r="H140" s="227" t="s">
        <v>19</v>
      </c>
      <c r="I140" s="229"/>
      <c r="J140" s="226"/>
      <c r="K140" s="226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135</v>
      </c>
      <c r="AU140" s="234" t="s">
        <v>84</v>
      </c>
      <c r="AV140" s="13" t="s">
        <v>82</v>
      </c>
      <c r="AW140" s="13" t="s">
        <v>34</v>
      </c>
      <c r="AX140" s="13" t="s">
        <v>74</v>
      </c>
      <c r="AY140" s="234" t="s">
        <v>123</v>
      </c>
    </row>
    <row r="141" s="14" customFormat="1">
      <c r="A141" s="14"/>
      <c r="B141" s="235"/>
      <c r="C141" s="236"/>
      <c r="D141" s="218" t="s">
        <v>135</v>
      </c>
      <c r="E141" s="237" t="s">
        <v>19</v>
      </c>
      <c r="F141" s="238" t="s">
        <v>150</v>
      </c>
      <c r="G141" s="236"/>
      <c r="H141" s="239">
        <v>6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135</v>
      </c>
      <c r="AU141" s="245" t="s">
        <v>84</v>
      </c>
      <c r="AV141" s="14" t="s">
        <v>84</v>
      </c>
      <c r="AW141" s="14" t="s">
        <v>34</v>
      </c>
      <c r="AX141" s="14" t="s">
        <v>74</v>
      </c>
      <c r="AY141" s="245" t="s">
        <v>123</v>
      </c>
    </row>
    <row r="142" s="15" customFormat="1">
      <c r="A142" s="15"/>
      <c r="B142" s="246"/>
      <c r="C142" s="247"/>
      <c r="D142" s="218" t="s">
        <v>135</v>
      </c>
      <c r="E142" s="248" t="s">
        <v>19</v>
      </c>
      <c r="F142" s="249" t="s">
        <v>138</v>
      </c>
      <c r="G142" s="247"/>
      <c r="H142" s="250">
        <v>6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135</v>
      </c>
      <c r="AU142" s="256" t="s">
        <v>84</v>
      </c>
      <c r="AV142" s="15" t="s">
        <v>130</v>
      </c>
      <c r="AW142" s="15" t="s">
        <v>34</v>
      </c>
      <c r="AX142" s="15" t="s">
        <v>82</v>
      </c>
      <c r="AY142" s="256" t="s">
        <v>123</v>
      </c>
    </row>
    <row r="143" s="2" customFormat="1" ht="21.75" customHeight="1">
      <c r="A143" s="39"/>
      <c r="B143" s="40"/>
      <c r="C143" s="205" t="s">
        <v>201</v>
      </c>
      <c r="D143" s="205" t="s">
        <v>125</v>
      </c>
      <c r="E143" s="206" t="s">
        <v>202</v>
      </c>
      <c r="F143" s="207" t="s">
        <v>203</v>
      </c>
      <c r="G143" s="208" t="s">
        <v>165</v>
      </c>
      <c r="H143" s="209">
        <v>5</v>
      </c>
      <c r="I143" s="210"/>
      <c r="J143" s="211">
        <f>ROUND(I143*H143,2)</f>
        <v>0</v>
      </c>
      <c r="K143" s="207" t="s">
        <v>129</v>
      </c>
      <c r="L143" s="45"/>
      <c r="M143" s="212" t="s">
        <v>19</v>
      </c>
      <c r="N143" s="213" t="s">
        <v>45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130</v>
      </c>
      <c r="AT143" s="216" t="s">
        <v>125</v>
      </c>
      <c r="AU143" s="216" t="s">
        <v>84</v>
      </c>
      <c r="AY143" s="18" t="s">
        <v>123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82</v>
      </c>
      <c r="BK143" s="217">
        <f>ROUND(I143*H143,2)</f>
        <v>0</v>
      </c>
      <c r="BL143" s="18" t="s">
        <v>130</v>
      </c>
      <c r="BM143" s="216" t="s">
        <v>204</v>
      </c>
    </row>
    <row r="144" s="2" customFormat="1">
      <c r="A144" s="39"/>
      <c r="B144" s="40"/>
      <c r="C144" s="41"/>
      <c r="D144" s="218" t="s">
        <v>131</v>
      </c>
      <c r="E144" s="41"/>
      <c r="F144" s="219" t="s">
        <v>205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131</v>
      </c>
      <c r="AU144" s="18" t="s">
        <v>84</v>
      </c>
    </row>
    <row r="145" s="2" customFormat="1">
      <c r="A145" s="39"/>
      <c r="B145" s="40"/>
      <c r="C145" s="41"/>
      <c r="D145" s="223" t="s">
        <v>133</v>
      </c>
      <c r="E145" s="41"/>
      <c r="F145" s="224" t="s">
        <v>206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133</v>
      </c>
      <c r="AU145" s="18" t="s">
        <v>84</v>
      </c>
    </row>
    <row r="146" s="13" customFormat="1">
      <c r="A146" s="13"/>
      <c r="B146" s="225"/>
      <c r="C146" s="226"/>
      <c r="D146" s="218" t="s">
        <v>135</v>
      </c>
      <c r="E146" s="227" t="s">
        <v>19</v>
      </c>
      <c r="F146" s="228" t="s">
        <v>207</v>
      </c>
      <c r="G146" s="226"/>
      <c r="H146" s="227" t="s">
        <v>19</v>
      </c>
      <c r="I146" s="229"/>
      <c r="J146" s="226"/>
      <c r="K146" s="226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135</v>
      </c>
      <c r="AU146" s="234" t="s">
        <v>84</v>
      </c>
      <c r="AV146" s="13" t="s">
        <v>82</v>
      </c>
      <c r="AW146" s="13" t="s">
        <v>34</v>
      </c>
      <c r="AX146" s="13" t="s">
        <v>74</v>
      </c>
      <c r="AY146" s="234" t="s">
        <v>123</v>
      </c>
    </row>
    <row r="147" s="13" customFormat="1">
      <c r="A147" s="13"/>
      <c r="B147" s="225"/>
      <c r="C147" s="226"/>
      <c r="D147" s="218" t="s">
        <v>135</v>
      </c>
      <c r="E147" s="227" t="s">
        <v>19</v>
      </c>
      <c r="F147" s="228" t="s">
        <v>208</v>
      </c>
      <c r="G147" s="226"/>
      <c r="H147" s="227" t="s">
        <v>19</v>
      </c>
      <c r="I147" s="229"/>
      <c r="J147" s="226"/>
      <c r="K147" s="226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135</v>
      </c>
      <c r="AU147" s="234" t="s">
        <v>84</v>
      </c>
      <c r="AV147" s="13" t="s">
        <v>82</v>
      </c>
      <c r="AW147" s="13" t="s">
        <v>34</v>
      </c>
      <c r="AX147" s="13" t="s">
        <v>74</v>
      </c>
      <c r="AY147" s="234" t="s">
        <v>123</v>
      </c>
    </row>
    <row r="148" s="14" customFormat="1">
      <c r="A148" s="14"/>
      <c r="B148" s="235"/>
      <c r="C148" s="236"/>
      <c r="D148" s="218" t="s">
        <v>135</v>
      </c>
      <c r="E148" s="237" t="s">
        <v>19</v>
      </c>
      <c r="F148" s="238" t="s">
        <v>162</v>
      </c>
      <c r="G148" s="236"/>
      <c r="H148" s="239">
        <v>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135</v>
      </c>
      <c r="AU148" s="245" t="s">
        <v>84</v>
      </c>
      <c r="AV148" s="14" t="s">
        <v>84</v>
      </c>
      <c r="AW148" s="14" t="s">
        <v>34</v>
      </c>
      <c r="AX148" s="14" t="s">
        <v>74</v>
      </c>
      <c r="AY148" s="245" t="s">
        <v>123</v>
      </c>
    </row>
    <row r="149" s="15" customFormat="1">
      <c r="A149" s="15"/>
      <c r="B149" s="246"/>
      <c r="C149" s="247"/>
      <c r="D149" s="218" t="s">
        <v>135</v>
      </c>
      <c r="E149" s="248" t="s">
        <v>19</v>
      </c>
      <c r="F149" s="249" t="s">
        <v>138</v>
      </c>
      <c r="G149" s="247"/>
      <c r="H149" s="250">
        <v>5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135</v>
      </c>
      <c r="AU149" s="256" t="s">
        <v>84</v>
      </c>
      <c r="AV149" s="15" t="s">
        <v>130</v>
      </c>
      <c r="AW149" s="15" t="s">
        <v>34</v>
      </c>
      <c r="AX149" s="15" t="s">
        <v>82</v>
      </c>
      <c r="AY149" s="256" t="s">
        <v>123</v>
      </c>
    </row>
    <row r="150" s="2" customFormat="1" ht="16.5" customHeight="1">
      <c r="A150" s="39"/>
      <c r="B150" s="40"/>
      <c r="C150" s="205" t="s">
        <v>172</v>
      </c>
      <c r="D150" s="205" t="s">
        <v>125</v>
      </c>
      <c r="E150" s="206" t="s">
        <v>209</v>
      </c>
      <c r="F150" s="207" t="s">
        <v>210</v>
      </c>
      <c r="G150" s="208" t="s">
        <v>165</v>
      </c>
      <c r="H150" s="209">
        <v>5</v>
      </c>
      <c r="I150" s="210"/>
      <c r="J150" s="211">
        <f>ROUND(I150*H150,2)</f>
        <v>0</v>
      </c>
      <c r="K150" s="207" t="s">
        <v>129</v>
      </c>
      <c r="L150" s="45"/>
      <c r="M150" s="212" t="s">
        <v>19</v>
      </c>
      <c r="N150" s="213" t="s">
        <v>45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130</v>
      </c>
      <c r="AT150" s="216" t="s">
        <v>125</v>
      </c>
      <c r="AU150" s="216" t="s">
        <v>84</v>
      </c>
      <c r="AY150" s="18" t="s">
        <v>123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82</v>
      </c>
      <c r="BK150" s="217">
        <f>ROUND(I150*H150,2)</f>
        <v>0</v>
      </c>
      <c r="BL150" s="18" t="s">
        <v>130</v>
      </c>
      <c r="BM150" s="216" t="s">
        <v>211</v>
      </c>
    </row>
    <row r="151" s="2" customFormat="1">
      <c r="A151" s="39"/>
      <c r="B151" s="40"/>
      <c r="C151" s="41"/>
      <c r="D151" s="218" t="s">
        <v>131</v>
      </c>
      <c r="E151" s="41"/>
      <c r="F151" s="219" t="s">
        <v>212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131</v>
      </c>
      <c r="AU151" s="18" t="s">
        <v>84</v>
      </c>
    </row>
    <row r="152" s="2" customFormat="1">
      <c r="A152" s="39"/>
      <c r="B152" s="40"/>
      <c r="C152" s="41"/>
      <c r="D152" s="223" t="s">
        <v>133</v>
      </c>
      <c r="E152" s="41"/>
      <c r="F152" s="224" t="s">
        <v>213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133</v>
      </c>
      <c r="AU152" s="18" t="s">
        <v>84</v>
      </c>
    </row>
    <row r="153" s="13" customFormat="1">
      <c r="A153" s="13"/>
      <c r="B153" s="225"/>
      <c r="C153" s="226"/>
      <c r="D153" s="218" t="s">
        <v>135</v>
      </c>
      <c r="E153" s="227" t="s">
        <v>19</v>
      </c>
      <c r="F153" s="228" t="s">
        <v>214</v>
      </c>
      <c r="G153" s="226"/>
      <c r="H153" s="227" t="s">
        <v>19</v>
      </c>
      <c r="I153" s="229"/>
      <c r="J153" s="226"/>
      <c r="K153" s="226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135</v>
      </c>
      <c r="AU153" s="234" t="s">
        <v>84</v>
      </c>
      <c r="AV153" s="13" t="s">
        <v>82</v>
      </c>
      <c r="AW153" s="13" t="s">
        <v>34</v>
      </c>
      <c r="AX153" s="13" t="s">
        <v>74</v>
      </c>
      <c r="AY153" s="234" t="s">
        <v>123</v>
      </c>
    </row>
    <row r="154" s="13" customFormat="1">
      <c r="A154" s="13"/>
      <c r="B154" s="225"/>
      <c r="C154" s="226"/>
      <c r="D154" s="218" t="s">
        <v>135</v>
      </c>
      <c r="E154" s="227" t="s">
        <v>19</v>
      </c>
      <c r="F154" s="228" t="s">
        <v>208</v>
      </c>
      <c r="G154" s="226"/>
      <c r="H154" s="227" t="s">
        <v>19</v>
      </c>
      <c r="I154" s="229"/>
      <c r="J154" s="226"/>
      <c r="K154" s="226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135</v>
      </c>
      <c r="AU154" s="234" t="s">
        <v>84</v>
      </c>
      <c r="AV154" s="13" t="s">
        <v>82</v>
      </c>
      <c r="AW154" s="13" t="s">
        <v>34</v>
      </c>
      <c r="AX154" s="13" t="s">
        <v>74</v>
      </c>
      <c r="AY154" s="234" t="s">
        <v>123</v>
      </c>
    </row>
    <row r="155" s="14" customFormat="1">
      <c r="A155" s="14"/>
      <c r="B155" s="235"/>
      <c r="C155" s="236"/>
      <c r="D155" s="218" t="s">
        <v>135</v>
      </c>
      <c r="E155" s="237" t="s">
        <v>19</v>
      </c>
      <c r="F155" s="238" t="s">
        <v>162</v>
      </c>
      <c r="G155" s="236"/>
      <c r="H155" s="239">
        <v>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135</v>
      </c>
      <c r="AU155" s="245" t="s">
        <v>84</v>
      </c>
      <c r="AV155" s="14" t="s">
        <v>84</v>
      </c>
      <c r="AW155" s="14" t="s">
        <v>34</v>
      </c>
      <c r="AX155" s="14" t="s">
        <v>74</v>
      </c>
      <c r="AY155" s="245" t="s">
        <v>123</v>
      </c>
    </row>
    <row r="156" s="15" customFormat="1">
      <c r="A156" s="15"/>
      <c r="B156" s="246"/>
      <c r="C156" s="247"/>
      <c r="D156" s="218" t="s">
        <v>135</v>
      </c>
      <c r="E156" s="248" t="s">
        <v>19</v>
      </c>
      <c r="F156" s="249" t="s">
        <v>138</v>
      </c>
      <c r="G156" s="247"/>
      <c r="H156" s="250">
        <v>5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135</v>
      </c>
      <c r="AU156" s="256" t="s">
        <v>84</v>
      </c>
      <c r="AV156" s="15" t="s">
        <v>130</v>
      </c>
      <c r="AW156" s="15" t="s">
        <v>34</v>
      </c>
      <c r="AX156" s="15" t="s">
        <v>82</v>
      </c>
      <c r="AY156" s="256" t="s">
        <v>123</v>
      </c>
    </row>
    <row r="157" s="2" customFormat="1" ht="16.5" customHeight="1">
      <c r="A157" s="39"/>
      <c r="B157" s="40"/>
      <c r="C157" s="257" t="s">
        <v>215</v>
      </c>
      <c r="D157" s="257" t="s">
        <v>168</v>
      </c>
      <c r="E157" s="258" t="s">
        <v>216</v>
      </c>
      <c r="F157" s="259" t="s">
        <v>217</v>
      </c>
      <c r="G157" s="260" t="s">
        <v>165</v>
      </c>
      <c r="H157" s="261">
        <v>3</v>
      </c>
      <c r="I157" s="262"/>
      <c r="J157" s="263">
        <f>ROUND(I157*H157,2)</f>
        <v>0</v>
      </c>
      <c r="K157" s="259" t="s">
        <v>19</v>
      </c>
      <c r="L157" s="264"/>
      <c r="M157" s="265" t="s">
        <v>19</v>
      </c>
      <c r="N157" s="266" t="s">
        <v>45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158</v>
      </c>
      <c r="AT157" s="216" t="s">
        <v>168</v>
      </c>
      <c r="AU157" s="216" t="s">
        <v>84</v>
      </c>
      <c r="AY157" s="18" t="s">
        <v>123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82</v>
      </c>
      <c r="BK157" s="217">
        <f>ROUND(I157*H157,2)</f>
        <v>0</v>
      </c>
      <c r="BL157" s="18" t="s">
        <v>130</v>
      </c>
      <c r="BM157" s="216" t="s">
        <v>218</v>
      </c>
    </row>
    <row r="158" s="2" customFormat="1">
      <c r="A158" s="39"/>
      <c r="B158" s="40"/>
      <c r="C158" s="41"/>
      <c r="D158" s="218" t="s">
        <v>131</v>
      </c>
      <c r="E158" s="41"/>
      <c r="F158" s="219" t="s">
        <v>217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131</v>
      </c>
      <c r="AU158" s="18" t="s">
        <v>84</v>
      </c>
    </row>
    <row r="159" s="2" customFormat="1">
      <c r="A159" s="39"/>
      <c r="B159" s="40"/>
      <c r="C159" s="41"/>
      <c r="D159" s="218" t="s">
        <v>173</v>
      </c>
      <c r="E159" s="41"/>
      <c r="F159" s="267" t="s">
        <v>219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173</v>
      </c>
      <c r="AU159" s="18" t="s">
        <v>84</v>
      </c>
    </row>
    <row r="160" s="13" customFormat="1">
      <c r="A160" s="13"/>
      <c r="B160" s="225"/>
      <c r="C160" s="226"/>
      <c r="D160" s="218" t="s">
        <v>135</v>
      </c>
      <c r="E160" s="227" t="s">
        <v>19</v>
      </c>
      <c r="F160" s="228" t="s">
        <v>207</v>
      </c>
      <c r="G160" s="226"/>
      <c r="H160" s="227" t="s">
        <v>19</v>
      </c>
      <c r="I160" s="229"/>
      <c r="J160" s="226"/>
      <c r="K160" s="226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135</v>
      </c>
      <c r="AU160" s="234" t="s">
        <v>84</v>
      </c>
      <c r="AV160" s="13" t="s">
        <v>82</v>
      </c>
      <c r="AW160" s="13" t="s">
        <v>34</v>
      </c>
      <c r="AX160" s="13" t="s">
        <v>74</v>
      </c>
      <c r="AY160" s="234" t="s">
        <v>123</v>
      </c>
    </row>
    <row r="161" s="13" customFormat="1">
      <c r="A161" s="13"/>
      <c r="B161" s="225"/>
      <c r="C161" s="226"/>
      <c r="D161" s="218" t="s">
        <v>135</v>
      </c>
      <c r="E161" s="227" t="s">
        <v>19</v>
      </c>
      <c r="F161" s="228" t="s">
        <v>220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135</v>
      </c>
      <c r="AU161" s="234" t="s">
        <v>84</v>
      </c>
      <c r="AV161" s="13" t="s">
        <v>82</v>
      </c>
      <c r="AW161" s="13" t="s">
        <v>34</v>
      </c>
      <c r="AX161" s="13" t="s">
        <v>74</v>
      </c>
      <c r="AY161" s="234" t="s">
        <v>123</v>
      </c>
    </row>
    <row r="162" s="14" customFormat="1">
      <c r="A162" s="14"/>
      <c r="B162" s="235"/>
      <c r="C162" s="236"/>
      <c r="D162" s="218" t="s">
        <v>135</v>
      </c>
      <c r="E162" s="237" t="s">
        <v>19</v>
      </c>
      <c r="F162" s="238" t="s">
        <v>147</v>
      </c>
      <c r="G162" s="236"/>
      <c r="H162" s="239">
        <v>3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135</v>
      </c>
      <c r="AU162" s="245" t="s">
        <v>84</v>
      </c>
      <c r="AV162" s="14" t="s">
        <v>84</v>
      </c>
      <c r="AW162" s="14" t="s">
        <v>34</v>
      </c>
      <c r="AX162" s="14" t="s">
        <v>74</v>
      </c>
      <c r="AY162" s="245" t="s">
        <v>123</v>
      </c>
    </row>
    <row r="163" s="15" customFormat="1">
      <c r="A163" s="15"/>
      <c r="B163" s="246"/>
      <c r="C163" s="247"/>
      <c r="D163" s="218" t="s">
        <v>135</v>
      </c>
      <c r="E163" s="248" t="s">
        <v>19</v>
      </c>
      <c r="F163" s="249" t="s">
        <v>138</v>
      </c>
      <c r="G163" s="247"/>
      <c r="H163" s="250">
        <v>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135</v>
      </c>
      <c r="AU163" s="256" t="s">
        <v>84</v>
      </c>
      <c r="AV163" s="15" t="s">
        <v>130</v>
      </c>
      <c r="AW163" s="15" t="s">
        <v>34</v>
      </c>
      <c r="AX163" s="15" t="s">
        <v>82</v>
      </c>
      <c r="AY163" s="256" t="s">
        <v>123</v>
      </c>
    </row>
    <row r="164" s="2" customFormat="1" ht="16.5" customHeight="1">
      <c r="A164" s="39"/>
      <c r="B164" s="40"/>
      <c r="C164" s="257" t="s">
        <v>178</v>
      </c>
      <c r="D164" s="257" t="s">
        <v>168</v>
      </c>
      <c r="E164" s="258" t="s">
        <v>221</v>
      </c>
      <c r="F164" s="259" t="s">
        <v>222</v>
      </c>
      <c r="G164" s="260" t="s">
        <v>165</v>
      </c>
      <c r="H164" s="261">
        <v>2</v>
      </c>
      <c r="I164" s="262"/>
      <c r="J164" s="263">
        <f>ROUND(I164*H164,2)</f>
        <v>0</v>
      </c>
      <c r="K164" s="259" t="s">
        <v>19</v>
      </c>
      <c r="L164" s="264"/>
      <c r="M164" s="265" t="s">
        <v>19</v>
      </c>
      <c r="N164" s="266" t="s">
        <v>45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158</v>
      </c>
      <c r="AT164" s="216" t="s">
        <v>168</v>
      </c>
      <c r="AU164" s="216" t="s">
        <v>84</v>
      </c>
      <c r="AY164" s="18" t="s">
        <v>123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82</v>
      </c>
      <c r="BK164" s="217">
        <f>ROUND(I164*H164,2)</f>
        <v>0</v>
      </c>
      <c r="BL164" s="18" t="s">
        <v>130</v>
      </c>
      <c r="BM164" s="216" t="s">
        <v>223</v>
      </c>
    </row>
    <row r="165" s="2" customFormat="1">
      <c r="A165" s="39"/>
      <c r="B165" s="40"/>
      <c r="C165" s="41"/>
      <c r="D165" s="218" t="s">
        <v>131</v>
      </c>
      <c r="E165" s="41"/>
      <c r="F165" s="219" t="s">
        <v>222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131</v>
      </c>
      <c r="AU165" s="18" t="s">
        <v>84</v>
      </c>
    </row>
    <row r="166" s="2" customFormat="1">
      <c r="A166" s="39"/>
      <c r="B166" s="40"/>
      <c r="C166" s="41"/>
      <c r="D166" s="218" t="s">
        <v>173</v>
      </c>
      <c r="E166" s="41"/>
      <c r="F166" s="267" t="s">
        <v>219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173</v>
      </c>
      <c r="AU166" s="18" t="s">
        <v>84</v>
      </c>
    </row>
    <row r="167" s="2" customFormat="1" ht="16.5" customHeight="1">
      <c r="A167" s="39"/>
      <c r="B167" s="40"/>
      <c r="C167" s="205" t="s">
        <v>8</v>
      </c>
      <c r="D167" s="205" t="s">
        <v>125</v>
      </c>
      <c r="E167" s="206" t="s">
        <v>224</v>
      </c>
      <c r="F167" s="207" t="s">
        <v>225</v>
      </c>
      <c r="G167" s="208" t="s">
        <v>165</v>
      </c>
      <c r="H167" s="209">
        <v>5</v>
      </c>
      <c r="I167" s="210"/>
      <c r="J167" s="211">
        <f>ROUND(I167*H167,2)</f>
        <v>0</v>
      </c>
      <c r="K167" s="207" t="s">
        <v>129</v>
      </c>
      <c r="L167" s="45"/>
      <c r="M167" s="212" t="s">
        <v>19</v>
      </c>
      <c r="N167" s="213" t="s">
        <v>45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130</v>
      </c>
      <c r="AT167" s="216" t="s">
        <v>125</v>
      </c>
      <c r="AU167" s="216" t="s">
        <v>84</v>
      </c>
      <c r="AY167" s="18" t="s">
        <v>123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82</v>
      </c>
      <c r="BK167" s="217">
        <f>ROUND(I167*H167,2)</f>
        <v>0</v>
      </c>
      <c r="BL167" s="18" t="s">
        <v>130</v>
      </c>
      <c r="BM167" s="216" t="s">
        <v>226</v>
      </c>
    </row>
    <row r="168" s="2" customFormat="1">
      <c r="A168" s="39"/>
      <c r="B168" s="40"/>
      <c r="C168" s="41"/>
      <c r="D168" s="218" t="s">
        <v>131</v>
      </c>
      <c r="E168" s="41"/>
      <c r="F168" s="219" t="s">
        <v>227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131</v>
      </c>
      <c r="AU168" s="18" t="s">
        <v>84</v>
      </c>
    </row>
    <row r="169" s="2" customFormat="1">
      <c r="A169" s="39"/>
      <c r="B169" s="40"/>
      <c r="C169" s="41"/>
      <c r="D169" s="223" t="s">
        <v>133</v>
      </c>
      <c r="E169" s="41"/>
      <c r="F169" s="224" t="s">
        <v>228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133</v>
      </c>
      <c r="AU169" s="18" t="s">
        <v>84</v>
      </c>
    </row>
    <row r="170" s="13" customFormat="1">
      <c r="A170" s="13"/>
      <c r="B170" s="225"/>
      <c r="C170" s="226"/>
      <c r="D170" s="218" t="s">
        <v>135</v>
      </c>
      <c r="E170" s="227" t="s">
        <v>19</v>
      </c>
      <c r="F170" s="228" t="s">
        <v>214</v>
      </c>
      <c r="G170" s="226"/>
      <c r="H170" s="227" t="s">
        <v>19</v>
      </c>
      <c r="I170" s="229"/>
      <c r="J170" s="226"/>
      <c r="K170" s="226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135</v>
      </c>
      <c r="AU170" s="234" t="s">
        <v>84</v>
      </c>
      <c r="AV170" s="13" t="s">
        <v>82</v>
      </c>
      <c r="AW170" s="13" t="s">
        <v>34</v>
      </c>
      <c r="AX170" s="13" t="s">
        <v>74</v>
      </c>
      <c r="AY170" s="234" t="s">
        <v>123</v>
      </c>
    </row>
    <row r="171" s="13" customFormat="1">
      <c r="A171" s="13"/>
      <c r="B171" s="225"/>
      <c r="C171" s="226"/>
      <c r="D171" s="218" t="s">
        <v>135</v>
      </c>
      <c r="E171" s="227" t="s">
        <v>19</v>
      </c>
      <c r="F171" s="228" t="s">
        <v>229</v>
      </c>
      <c r="G171" s="226"/>
      <c r="H171" s="227" t="s">
        <v>19</v>
      </c>
      <c r="I171" s="229"/>
      <c r="J171" s="226"/>
      <c r="K171" s="226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135</v>
      </c>
      <c r="AU171" s="234" t="s">
        <v>84</v>
      </c>
      <c r="AV171" s="13" t="s">
        <v>82</v>
      </c>
      <c r="AW171" s="13" t="s">
        <v>34</v>
      </c>
      <c r="AX171" s="13" t="s">
        <v>74</v>
      </c>
      <c r="AY171" s="234" t="s">
        <v>123</v>
      </c>
    </row>
    <row r="172" s="14" customFormat="1">
      <c r="A172" s="14"/>
      <c r="B172" s="235"/>
      <c r="C172" s="236"/>
      <c r="D172" s="218" t="s">
        <v>135</v>
      </c>
      <c r="E172" s="237" t="s">
        <v>19</v>
      </c>
      <c r="F172" s="238" t="s">
        <v>162</v>
      </c>
      <c r="G172" s="236"/>
      <c r="H172" s="239">
        <v>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135</v>
      </c>
      <c r="AU172" s="245" t="s">
        <v>84</v>
      </c>
      <c r="AV172" s="14" t="s">
        <v>84</v>
      </c>
      <c r="AW172" s="14" t="s">
        <v>34</v>
      </c>
      <c r="AX172" s="14" t="s">
        <v>74</v>
      </c>
      <c r="AY172" s="245" t="s">
        <v>123</v>
      </c>
    </row>
    <row r="173" s="15" customFormat="1">
      <c r="A173" s="15"/>
      <c r="B173" s="246"/>
      <c r="C173" s="247"/>
      <c r="D173" s="218" t="s">
        <v>135</v>
      </c>
      <c r="E173" s="248" t="s">
        <v>19</v>
      </c>
      <c r="F173" s="249" t="s">
        <v>138</v>
      </c>
      <c r="G173" s="247"/>
      <c r="H173" s="250">
        <v>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135</v>
      </c>
      <c r="AU173" s="256" t="s">
        <v>84</v>
      </c>
      <c r="AV173" s="15" t="s">
        <v>130</v>
      </c>
      <c r="AW173" s="15" t="s">
        <v>34</v>
      </c>
      <c r="AX173" s="15" t="s">
        <v>82</v>
      </c>
      <c r="AY173" s="256" t="s">
        <v>123</v>
      </c>
    </row>
    <row r="174" s="2" customFormat="1" ht="16.5" customHeight="1">
      <c r="A174" s="39"/>
      <c r="B174" s="40"/>
      <c r="C174" s="257" t="s">
        <v>183</v>
      </c>
      <c r="D174" s="257" t="s">
        <v>168</v>
      </c>
      <c r="E174" s="258" t="s">
        <v>230</v>
      </c>
      <c r="F174" s="259" t="s">
        <v>231</v>
      </c>
      <c r="G174" s="260" t="s">
        <v>165</v>
      </c>
      <c r="H174" s="261">
        <v>5</v>
      </c>
      <c r="I174" s="262"/>
      <c r="J174" s="263">
        <f>ROUND(I174*H174,2)</f>
        <v>0</v>
      </c>
      <c r="K174" s="259" t="s">
        <v>129</v>
      </c>
      <c r="L174" s="264"/>
      <c r="M174" s="265" t="s">
        <v>19</v>
      </c>
      <c r="N174" s="266" t="s">
        <v>45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158</v>
      </c>
      <c r="AT174" s="216" t="s">
        <v>168</v>
      </c>
      <c r="AU174" s="216" t="s">
        <v>84</v>
      </c>
      <c r="AY174" s="18" t="s">
        <v>123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82</v>
      </c>
      <c r="BK174" s="217">
        <f>ROUND(I174*H174,2)</f>
        <v>0</v>
      </c>
      <c r="BL174" s="18" t="s">
        <v>130</v>
      </c>
      <c r="BM174" s="216" t="s">
        <v>232</v>
      </c>
    </row>
    <row r="175" s="2" customFormat="1">
      <c r="A175" s="39"/>
      <c r="B175" s="40"/>
      <c r="C175" s="41"/>
      <c r="D175" s="218" t="s">
        <v>131</v>
      </c>
      <c r="E175" s="41"/>
      <c r="F175" s="219" t="s">
        <v>231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84</v>
      </c>
    </row>
    <row r="176" s="2" customFormat="1" ht="16.5" customHeight="1">
      <c r="A176" s="39"/>
      <c r="B176" s="40"/>
      <c r="C176" s="205" t="s">
        <v>233</v>
      </c>
      <c r="D176" s="205" t="s">
        <v>125</v>
      </c>
      <c r="E176" s="206" t="s">
        <v>234</v>
      </c>
      <c r="F176" s="207" t="s">
        <v>235</v>
      </c>
      <c r="G176" s="208" t="s">
        <v>165</v>
      </c>
      <c r="H176" s="209">
        <v>5</v>
      </c>
      <c r="I176" s="210"/>
      <c r="J176" s="211">
        <f>ROUND(I176*H176,2)</f>
        <v>0</v>
      </c>
      <c r="K176" s="207" t="s">
        <v>129</v>
      </c>
      <c r="L176" s="45"/>
      <c r="M176" s="212" t="s">
        <v>19</v>
      </c>
      <c r="N176" s="213" t="s">
        <v>45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130</v>
      </c>
      <c r="AT176" s="216" t="s">
        <v>125</v>
      </c>
      <c r="AU176" s="216" t="s">
        <v>84</v>
      </c>
      <c r="AY176" s="18" t="s">
        <v>123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82</v>
      </c>
      <c r="BK176" s="217">
        <f>ROUND(I176*H176,2)</f>
        <v>0</v>
      </c>
      <c r="BL176" s="18" t="s">
        <v>130</v>
      </c>
      <c r="BM176" s="216" t="s">
        <v>236</v>
      </c>
    </row>
    <row r="177" s="2" customFormat="1">
      <c r="A177" s="39"/>
      <c r="B177" s="40"/>
      <c r="C177" s="41"/>
      <c r="D177" s="218" t="s">
        <v>131</v>
      </c>
      <c r="E177" s="41"/>
      <c r="F177" s="219" t="s">
        <v>237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131</v>
      </c>
      <c r="AU177" s="18" t="s">
        <v>84</v>
      </c>
    </row>
    <row r="178" s="2" customFormat="1">
      <c r="A178" s="39"/>
      <c r="B178" s="40"/>
      <c r="C178" s="41"/>
      <c r="D178" s="223" t="s">
        <v>133</v>
      </c>
      <c r="E178" s="41"/>
      <c r="F178" s="224" t="s">
        <v>238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133</v>
      </c>
      <c r="AU178" s="18" t="s">
        <v>84</v>
      </c>
    </row>
    <row r="179" s="13" customFormat="1">
      <c r="A179" s="13"/>
      <c r="B179" s="225"/>
      <c r="C179" s="226"/>
      <c r="D179" s="218" t="s">
        <v>135</v>
      </c>
      <c r="E179" s="227" t="s">
        <v>19</v>
      </c>
      <c r="F179" s="228" t="s">
        <v>214</v>
      </c>
      <c r="G179" s="226"/>
      <c r="H179" s="227" t="s">
        <v>19</v>
      </c>
      <c r="I179" s="229"/>
      <c r="J179" s="226"/>
      <c r="K179" s="226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135</v>
      </c>
      <c r="AU179" s="234" t="s">
        <v>84</v>
      </c>
      <c r="AV179" s="13" t="s">
        <v>82</v>
      </c>
      <c r="AW179" s="13" t="s">
        <v>34</v>
      </c>
      <c r="AX179" s="13" t="s">
        <v>74</v>
      </c>
      <c r="AY179" s="234" t="s">
        <v>123</v>
      </c>
    </row>
    <row r="180" s="13" customFormat="1">
      <c r="A180" s="13"/>
      <c r="B180" s="225"/>
      <c r="C180" s="226"/>
      <c r="D180" s="218" t="s">
        <v>135</v>
      </c>
      <c r="E180" s="227" t="s">
        <v>19</v>
      </c>
      <c r="F180" s="228" t="s">
        <v>239</v>
      </c>
      <c r="G180" s="226"/>
      <c r="H180" s="227" t="s">
        <v>19</v>
      </c>
      <c r="I180" s="229"/>
      <c r="J180" s="226"/>
      <c r="K180" s="226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135</v>
      </c>
      <c r="AU180" s="234" t="s">
        <v>84</v>
      </c>
      <c r="AV180" s="13" t="s">
        <v>82</v>
      </c>
      <c r="AW180" s="13" t="s">
        <v>34</v>
      </c>
      <c r="AX180" s="13" t="s">
        <v>74</v>
      </c>
      <c r="AY180" s="234" t="s">
        <v>123</v>
      </c>
    </row>
    <row r="181" s="14" customFormat="1">
      <c r="A181" s="14"/>
      <c r="B181" s="235"/>
      <c r="C181" s="236"/>
      <c r="D181" s="218" t="s">
        <v>135</v>
      </c>
      <c r="E181" s="237" t="s">
        <v>19</v>
      </c>
      <c r="F181" s="238" t="s">
        <v>162</v>
      </c>
      <c r="G181" s="236"/>
      <c r="H181" s="239">
        <v>5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135</v>
      </c>
      <c r="AU181" s="245" t="s">
        <v>84</v>
      </c>
      <c r="AV181" s="14" t="s">
        <v>84</v>
      </c>
      <c r="AW181" s="14" t="s">
        <v>34</v>
      </c>
      <c r="AX181" s="14" t="s">
        <v>74</v>
      </c>
      <c r="AY181" s="245" t="s">
        <v>123</v>
      </c>
    </row>
    <row r="182" s="15" customFormat="1">
      <c r="A182" s="15"/>
      <c r="B182" s="246"/>
      <c r="C182" s="247"/>
      <c r="D182" s="218" t="s">
        <v>135</v>
      </c>
      <c r="E182" s="248" t="s">
        <v>19</v>
      </c>
      <c r="F182" s="249" t="s">
        <v>138</v>
      </c>
      <c r="G182" s="247"/>
      <c r="H182" s="250">
        <v>5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135</v>
      </c>
      <c r="AU182" s="256" t="s">
        <v>84</v>
      </c>
      <c r="AV182" s="15" t="s">
        <v>130</v>
      </c>
      <c r="AW182" s="15" t="s">
        <v>34</v>
      </c>
      <c r="AX182" s="15" t="s">
        <v>82</v>
      </c>
      <c r="AY182" s="256" t="s">
        <v>123</v>
      </c>
    </row>
    <row r="183" s="2" customFormat="1" ht="16.5" customHeight="1">
      <c r="A183" s="39"/>
      <c r="B183" s="40"/>
      <c r="C183" s="205" t="s">
        <v>192</v>
      </c>
      <c r="D183" s="205" t="s">
        <v>125</v>
      </c>
      <c r="E183" s="206" t="s">
        <v>240</v>
      </c>
      <c r="F183" s="207" t="s">
        <v>241</v>
      </c>
      <c r="G183" s="208" t="s">
        <v>128</v>
      </c>
      <c r="H183" s="209">
        <v>2665</v>
      </c>
      <c r="I183" s="210"/>
      <c r="J183" s="211">
        <f>ROUND(I183*H183,2)</f>
        <v>0</v>
      </c>
      <c r="K183" s="207" t="s">
        <v>129</v>
      </c>
      <c r="L183" s="45"/>
      <c r="M183" s="212" t="s">
        <v>19</v>
      </c>
      <c r="N183" s="213" t="s">
        <v>45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130</v>
      </c>
      <c r="AT183" s="216" t="s">
        <v>125</v>
      </c>
      <c r="AU183" s="216" t="s">
        <v>84</v>
      </c>
      <c r="AY183" s="18" t="s">
        <v>123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82</v>
      </c>
      <c r="BK183" s="217">
        <f>ROUND(I183*H183,2)</f>
        <v>0</v>
      </c>
      <c r="BL183" s="18" t="s">
        <v>130</v>
      </c>
      <c r="BM183" s="216" t="s">
        <v>242</v>
      </c>
    </row>
    <row r="184" s="2" customFormat="1">
      <c r="A184" s="39"/>
      <c r="B184" s="40"/>
      <c r="C184" s="41"/>
      <c r="D184" s="218" t="s">
        <v>131</v>
      </c>
      <c r="E184" s="41"/>
      <c r="F184" s="219" t="s">
        <v>243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131</v>
      </c>
      <c r="AU184" s="18" t="s">
        <v>84</v>
      </c>
    </row>
    <row r="185" s="2" customFormat="1">
      <c r="A185" s="39"/>
      <c r="B185" s="40"/>
      <c r="C185" s="41"/>
      <c r="D185" s="223" t="s">
        <v>133</v>
      </c>
      <c r="E185" s="41"/>
      <c r="F185" s="224" t="s">
        <v>244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133</v>
      </c>
      <c r="AU185" s="18" t="s">
        <v>84</v>
      </c>
    </row>
    <row r="186" s="13" customFormat="1">
      <c r="A186" s="13"/>
      <c r="B186" s="225"/>
      <c r="C186" s="226"/>
      <c r="D186" s="218" t="s">
        <v>135</v>
      </c>
      <c r="E186" s="227" t="s">
        <v>19</v>
      </c>
      <c r="F186" s="228" t="s">
        <v>186</v>
      </c>
      <c r="G186" s="226"/>
      <c r="H186" s="227" t="s">
        <v>19</v>
      </c>
      <c r="I186" s="229"/>
      <c r="J186" s="226"/>
      <c r="K186" s="226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135</v>
      </c>
      <c r="AU186" s="234" t="s">
        <v>84</v>
      </c>
      <c r="AV186" s="13" t="s">
        <v>82</v>
      </c>
      <c r="AW186" s="13" t="s">
        <v>34</v>
      </c>
      <c r="AX186" s="13" t="s">
        <v>74</v>
      </c>
      <c r="AY186" s="234" t="s">
        <v>123</v>
      </c>
    </row>
    <row r="187" s="13" customFormat="1">
      <c r="A187" s="13"/>
      <c r="B187" s="225"/>
      <c r="C187" s="226"/>
      <c r="D187" s="218" t="s">
        <v>135</v>
      </c>
      <c r="E187" s="227" t="s">
        <v>19</v>
      </c>
      <c r="F187" s="228" t="s">
        <v>245</v>
      </c>
      <c r="G187" s="226"/>
      <c r="H187" s="227" t="s">
        <v>19</v>
      </c>
      <c r="I187" s="229"/>
      <c r="J187" s="226"/>
      <c r="K187" s="226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135</v>
      </c>
      <c r="AU187" s="234" t="s">
        <v>84</v>
      </c>
      <c r="AV187" s="13" t="s">
        <v>82</v>
      </c>
      <c r="AW187" s="13" t="s">
        <v>34</v>
      </c>
      <c r="AX187" s="13" t="s">
        <v>74</v>
      </c>
      <c r="AY187" s="234" t="s">
        <v>123</v>
      </c>
    </row>
    <row r="188" s="14" customFormat="1">
      <c r="A188" s="14"/>
      <c r="B188" s="235"/>
      <c r="C188" s="236"/>
      <c r="D188" s="218" t="s">
        <v>135</v>
      </c>
      <c r="E188" s="237" t="s">
        <v>19</v>
      </c>
      <c r="F188" s="238" t="s">
        <v>246</v>
      </c>
      <c r="G188" s="236"/>
      <c r="H188" s="239">
        <v>2665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135</v>
      </c>
      <c r="AU188" s="245" t="s">
        <v>84</v>
      </c>
      <c r="AV188" s="14" t="s">
        <v>84</v>
      </c>
      <c r="AW188" s="14" t="s">
        <v>34</v>
      </c>
      <c r="AX188" s="14" t="s">
        <v>74</v>
      </c>
      <c r="AY188" s="245" t="s">
        <v>123</v>
      </c>
    </row>
    <row r="189" s="15" customFormat="1">
      <c r="A189" s="15"/>
      <c r="B189" s="246"/>
      <c r="C189" s="247"/>
      <c r="D189" s="218" t="s">
        <v>135</v>
      </c>
      <c r="E189" s="248" t="s">
        <v>19</v>
      </c>
      <c r="F189" s="249" t="s">
        <v>138</v>
      </c>
      <c r="G189" s="247"/>
      <c r="H189" s="250">
        <v>2665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6" t="s">
        <v>135</v>
      </c>
      <c r="AU189" s="256" t="s">
        <v>84</v>
      </c>
      <c r="AV189" s="15" t="s">
        <v>130</v>
      </c>
      <c r="AW189" s="15" t="s">
        <v>34</v>
      </c>
      <c r="AX189" s="15" t="s">
        <v>82</v>
      </c>
      <c r="AY189" s="256" t="s">
        <v>123</v>
      </c>
    </row>
    <row r="190" s="2" customFormat="1" ht="16.5" customHeight="1">
      <c r="A190" s="39"/>
      <c r="B190" s="40"/>
      <c r="C190" s="205" t="s">
        <v>247</v>
      </c>
      <c r="D190" s="205" t="s">
        <v>125</v>
      </c>
      <c r="E190" s="206" t="s">
        <v>248</v>
      </c>
      <c r="F190" s="207" t="s">
        <v>249</v>
      </c>
      <c r="G190" s="208" t="s">
        <v>128</v>
      </c>
      <c r="H190" s="209">
        <v>2172</v>
      </c>
      <c r="I190" s="210"/>
      <c r="J190" s="211">
        <f>ROUND(I190*H190,2)</f>
        <v>0</v>
      </c>
      <c r="K190" s="207" t="s">
        <v>129</v>
      </c>
      <c r="L190" s="45"/>
      <c r="M190" s="212" t="s">
        <v>19</v>
      </c>
      <c r="N190" s="213" t="s">
        <v>45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130</v>
      </c>
      <c r="AT190" s="216" t="s">
        <v>125</v>
      </c>
      <c r="AU190" s="216" t="s">
        <v>84</v>
      </c>
      <c r="AY190" s="18" t="s">
        <v>123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82</v>
      </c>
      <c r="BK190" s="217">
        <f>ROUND(I190*H190,2)</f>
        <v>0</v>
      </c>
      <c r="BL190" s="18" t="s">
        <v>130</v>
      </c>
      <c r="BM190" s="216" t="s">
        <v>250</v>
      </c>
    </row>
    <row r="191" s="2" customFormat="1">
      <c r="A191" s="39"/>
      <c r="B191" s="40"/>
      <c r="C191" s="41"/>
      <c r="D191" s="218" t="s">
        <v>131</v>
      </c>
      <c r="E191" s="41"/>
      <c r="F191" s="219" t="s">
        <v>251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131</v>
      </c>
      <c r="AU191" s="18" t="s">
        <v>84</v>
      </c>
    </row>
    <row r="192" s="2" customFormat="1">
      <c r="A192" s="39"/>
      <c r="B192" s="40"/>
      <c r="C192" s="41"/>
      <c r="D192" s="223" t="s">
        <v>133</v>
      </c>
      <c r="E192" s="41"/>
      <c r="F192" s="224" t="s">
        <v>252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133</v>
      </c>
      <c r="AU192" s="18" t="s">
        <v>84</v>
      </c>
    </row>
    <row r="193" s="13" customFormat="1">
      <c r="A193" s="13"/>
      <c r="B193" s="225"/>
      <c r="C193" s="226"/>
      <c r="D193" s="218" t="s">
        <v>135</v>
      </c>
      <c r="E193" s="227" t="s">
        <v>19</v>
      </c>
      <c r="F193" s="228" t="s">
        <v>253</v>
      </c>
      <c r="G193" s="226"/>
      <c r="H193" s="227" t="s">
        <v>19</v>
      </c>
      <c r="I193" s="229"/>
      <c r="J193" s="226"/>
      <c r="K193" s="226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135</v>
      </c>
      <c r="AU193" s="234" t="s">
        <v>84</v>
      </c>
      <c r="AV193" s="13" t="s">
        <v>82</v>
      </c>
      <c r="AW193" s="13" t="s">
        <v>34</v>
      </c>
      <c r="AX193" s="13" t="s">
        <v>74</v>
      </c>
      <c r="AY193" s="234" t="s">
        <v>123</v>
      </c>
    </row>
    <row r="194" s="13" customFormat="1">
      <c r="A194" s="13"/>
      <c r="B194" s="225"/>
      <c r="C194" s="226"/>
      <c r="D194" s="218" t="s">
        <v>135</v>
      </c>
      <c r="E194" s="227" t="s">
        <v>19</v>
      </c>
      <c r="F194" s="228" t="s">
        <v>254</v>
      </c>
      <c r="G194" s="226"/>
      <c r="H194" s="227" t="s">
        <v>19</v>
      </c>
      <c r="I194" s="229"/>
      <c r="J194" s="226"/>
      <c r="K194" s="226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135</v>
      </c>
      <c r="AU194" s="234" t="s">
        <v>84</v>
      </c>
      <c r="AV194" s="13" t="s">
        <v>82</v>
      </c>
      <c r="AW194" s="13" t="s">
        <v>34</v>
      </c>
      <c r="AX194" s="13" t="s">
        <v>74</v>
      </c>
      <c r="AY194" s="234" t="s">
        <v>123</v>
      </c>
    </row>
    <row r="195" s="14" customFormat="1">
      <c r="A195" s="14"/>
      <c r="B195" s="235"/>
      <c r="C195" s="236"/>
      <c r="D195" s="218" t="s">
        <v>135</v>
      </c>
      <c r="E195" s="237" t="s">
        <v>19</v>
      </c>
      <c r="F195" s="238" t="s">
        <v>255</v>
      </c>
      <c r="G195" s="236"/>
      <c r="H195" s="239">
        <v>2172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135</v>
      </c>
      <c r="AU195" s="245" t="s">
        <v>84</v>
      </c>
      <c r="AV195" s="14" t="s">
        <v>84</v>
      </c>
      <c r="AW195" s="14" t="s">
        <v>34</v>
      </c>
      <c r="AX195" s="14" t="s">
        <v>74</v>
      </c>
      <c r="AY195" s="245" t="s">
        <v>123</v>
      </c>
    </row>
    <row r="196" s="15" customFormat="1">
      <c r="A196" s="15"/>
      <c r="B196" s="246"/>
      <c r="C196" s="247"/>
      <c r="D196" s="218" t="s">
        <v>135</v>
      </c>
      <c r="E196" s="248" t="s">
        <v>19</v>
      </c>
      <c r="F196" s="249" t="s">
        <v>138</v>
      </c>
      <c r="G196" s="247"/>
      <c r="H196" s="250">
        <v>2172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6" t="s">
        <v>135</v>
      </c>
      <c r="AU196" s="256" t="s">
        <v>84</v>
      </c>
      <c r="AV196" s="15" t="s">
        <v>130</v>
      </c>
      <c r="AW196" s="15" t="s">
        <v>34</v>
      </c>
      <c r="AX196" s="15" t="s">
        <v>82</v>
      </c>
      <c r="AY196" s="256" t="s">
        <v>123</v>
      </c>
    </row>
    <row r="197" s="2" customFormat="1" ht="16.5" customHeight="1">
      <c r="A197" s="39"/>
      <c r="B197" s="40"/>
      <c r="C197" s="257" t="s">
        <v>199</v>
      </c>
      <c r="D197" s="257" t="s">
        <v>168</v>
      </c>
      <c r="E197" s="258" t="s">
        <v>256</v>
      </c>
      <c r="F197" s="259" t="s">
        <v>257</v>
      </c>
      <c r="G197" s="260" t="s">
        <v>258</v>
      </c>
      <c r="H197" s="261">
        <v>32.579999999999998</v>
      </c>
      <c r="I197" s="262"/>
      <c r="J197" s="263">
        <f>ROUND(I197*H197,2)</f>
        <v>0</v>
      </c>
      <c r="K197" s="259" t="s">
        <v>129</v>
      </c>
      <c r="L197" s="264"/>
      <c r="M197" s="265" t="s">
        <v>19</v>
      </c>
      <c r="N197" s="266" t="s">
        <v>45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158</v>
      </c>
      <c r="AT197" s="216" t="s">
        <v>168</v>
      </c>
      <c r="AU197" s="216" t="s">
        <v>84</v>
      </c>
      <c r="AY197" s="18" t="s">
        <v>123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82</v>
      </c>
      <c r="BK197" s="217">
        <f>ROUND(I197*H197,2)</f>
        <v>0</v>
      </c>
      <c r="BL197" s="18" t="s">
        <v>130</v>
      </c>
      <c r="BM197" s="216" t="s">
        <v>259</v>
      </c>
    </row>
    <row r="198" s="2" customFormat="1">
      <c r="A198" s="39"/>
      <c r="B198" s="40"/>
      <c r="C198" s="41"/>
      <c r="D198" s="218" t="s">
        <v>131</v>
      </c>
      <c r="E198" s="41"/>
      <c r="F198" s="219" t="s">
        <v>257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131</v>
      </c>
      <c r="AU198" s="18" t="s">
        <v>84</v>
      </c>
    </row>
    <row r="199" s="14" customFormat="1">
      <c r="A199" s="14"/>
      <c r="B199" s="235"/>
      <c r="C199" s="236"/>
      <c r="D199" s="218" t="s">
        <v>135</v>
      </c>
      <c r="E199" s="237" t="s">
        <v>19</v>
      </c>
      <c r="F199" s="238" t="s">
        <v>260</v>
      </c>
      <c r="G199" s="236"/>
      <c r="H199" s="239">
        <v>32.579999999999998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135</v>
      </c>
      <c r="AU199" s="245" t="s">
        <v>84</v>
      </c>
      <c r="AV199" s="14" t="s">
        <v>84</v>
      </c>
      <c r="AW199" s="14" t="s">
        <v>34</v>
      </c>
      <c r="AX199" s="14" t="s">
        <v>74</v>
      </c>
      <c r="AY199" s="245" t="s">
        <v>123</v>
      </c>
    </row>
    <row r="200" s="15" customFormat="1">
      <c r="A200" s="15"/>
      <c r="B200" s="246"/>
      <c r="C200" s="247"/>
      <c r="D200" s="218" t="s">
        <v>135</v>
      </c>
      <c r="E200" s="248" t="s">
        <v>19</v>
      </c>
      <c r="F200" s="249" t="s">
        <v>138</v>
      </c>
      <c r="G200" s="247"/>
      <c r="H200" s="250">
        <v>32.579999999999998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6" t="s">
        <v>135</v>
      </c>
      <c r="AU200" s="256" t="s">
        <v>84</v>
      </c>
      <c r="AV200" s="15" t="s">
        <v>130</v>
      </c>
      <c r="AW200" s="15" t="s">
        <v>34</v>
      </c>
      <c r="AX200" s="15" t="s">
        <v>82</v>
      </c>
      <c r="AY200" s="256" t="s">
        <v>123</v>
      </c>
    </row>
    <row r="201" s="12" customFormat="1" ht="22.8" customHeight="1">
      <c r="A201" s="12"/>
      <c r="B201" s="189"/>
      <c r="C201" s="190"/>
      <c r="D201" s="191" t="s">
        <v>73</v>
      </c>
      <c r="E201" s="203" t="s">
        <v>261</v>
      </c>
      <c r="F201" s="203" t="s">
        <v>262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SUM(P202:P204)</f>
        <v>0</v>
      </c>
      <c r="Q201" s="197"/>
      <c r="R201" s="198">
        <f>SUM(R202:R204)</f>
        <v>0</v>
      </c>
      <c r="S201" s="197"/>
      <c r="T201" s="199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82</v>
      </c>
      <c r="AT201" s="201" t="s">
        <v>73</v>
      </c>
      <c r="AU201" s="201" t="s">
        <v>82</v>
      </c>
      <c r="AY201" s="200" t="s">
        <v>123</v>
      </c>
      <c r="BK201" s="202">
        <f>SUM(BK202:BK204)</f>
        <v>0</v>
      </c>
    </row>
    <row r="202" s="2" customFormat="1" ht="16.5" customHeight="1">
      <c r="A202" s="39"/>
      <c r="B202" s="40"/>
      <c r="C202" s="205" t="s">
        <v>7</v>
      </c>
      <c r="D202" s="205" t="s">
        <v>125</v>
      </c>
      <c r="E202" s="206" t="s">
        <v>263</v>
      </c>
      <c r="F202" s="207" t="s">
        <v>264</v>
      </c>
      <c r="G202" s="208" t="s">
        <v>265</v>
      </c>
      <c r="H202" s="209">
        <v>1.823</v>
      </c>
      <c r="I202" s="210"/>
      <c r="J202" s="211">
        <f>ROUND(I202*H202,2)</f>
        <v>0</v>
      </c>
      <c r="K202" s="207" t="s">
        <v>129</v>
      </c>
      <c r="L202" s="45"/>
      <c r="M202" s="212" t="s">
        <v>19</v>
      </c>
      <c r="N202" s="213" t="s">
        <v>45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130</v>
      </c>
      <c r="AT202" s="216" t="s">
        <v>125</v>
      </c>
      <c r="AU202" s="216" t="s">
        <v>84</v>
      </c>
      <c r="AY202" s="18" t="s">
        <v>123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82</v>
      </c>
      <c r="BK202" s="217">
        <f>ROUND(I202*H202,2)</f>
        <v>0</v>
      </c>
      <c r="BL202" s="18" t="s">
        <v>130</v>
      </c>
      <c r="BM202" s="216" t="s">
        <v>266</v>
      </c>
    </row>
    <row r="203" s="2" customFormat="1">
      <c r="A203" s="39"/>
      <c r="B203" s="40"/>
      <c r="C203" s="41"/>
      <c r="D203" s="218" t="s">
        <v>131</v>
      </c>
      <c r="E203" s="41"/>
      <c r="F203" s="219" t="s">
        <v>267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131</v>
      </c>
      <c r="AU203" s="18" t="s">
        <v>84</v>
      </c>
    </row>
    <row r="204" s="2" customFormat="1">
      <c r="A204" s="39"/>
      <c r="B204" s="40"/>
      <c r="C204" s="41"/>
      <c r="D204" s="223" t="s">
        <v>133</v>
      </c>
      <c r="E204" s="41"/>
      <c r="F204" s="224" t="s">
        <v>268</v>
      </c>
      <c r="G204" s="41"/>
      <c r="H204" s="41"/>
      <c r="I204" s="220"/>
      <c r="J204" s="41"/>
      <c r="K204" s="41"/>
      <c r="L204" s="45"/>
      <c r="M204" s="268"/>
      <c r="N204" s="269"/>
      <c r="O204" s="270"/>
      <c r="P204" s="270"/>
      <c r="Q204" s="270"/>
      <c r="R204" s="270"/>
      <c r="S204" s="270"/>
      <c r="T204" s="271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133</v>
      </c>
      <c r="AU204" s="18" t="s">
        <v>84</v>
      </c>
    </row>
    <row r="205" s="2" customFormat="1" ht="6.96" customHeight="1">
      <c r="A205" s="39"/>
      <c r="B205" s="60"/>
      <c r="C205" s="61"/>
      <c r="D205" s="61"/>
      <c r="E205" s="61"/>
      <c r="F205" s="61"/>
      <c r="G205" s="61"/>
      <c r="H205" s="61"/>
      <c r="I205" s="61"/>
      <c r="J205" s="61"/>
      <c r="K205" s="61"/>
      <c r="L205" s="45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sheetProtection sheet="1" autoFilter="0" formatColumns="0" formatRows="0" objects="1" scenarios="1" spinCount="100000" saltValue="yKPlKk1lccAQd3Mv3aVaeRxFyxIJAZrRMNqrZN2xV4SE7X4uHxeVDb21Afif72NQEFuLo+ZtCd5cHd5Y4kyYtw==" hashValue="25io95++oljr589IlArvt0q1Veh4B8szp7/5LmtSi2FhYykUfIfq6iWnj11FrT6NpsHaapvoPQoGXiocjM/KCA==" algorithmName="SHA-512" password="CC35"/>
  <autoFilter ref="C81:K20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2_01/121151125"/>
    <hyperlink ref="F93" r:id="rId2" display="https://podminky.urs.cz/item/CS_URS_2022_01/122251106"/>
    <hyperlink ref="F100" r:id="rId3" display="https://podminky.urs.cz/item/CS_URS_2022_01/162751117"/>
    <hyperlink ref="F107" r:id="rId4" display="https://podminky.urs.cz/item/CS_URS_2022_01/162751119"/>
    <hyperlink ref="F125" r:id="rId5" display="https://podminky.urs.cz/item/CS_URS_2022_01/181951112"/>
    <hyperlink ref="F132" r:id="rId6" display="https://podminky.urs.cz/item/CS_URS_2022_01/182151111"/>
    <hyperlink ref="F145" r:id="rId7" display="https://podminky.urs.cz/item/CS_URS_2022_01/183151112"/>
    <hyperlink ref="F152" r:id="rId8" display="https://podminky.urs.cz/item/CS_URS_2022_01/184102113"/>
    <hyperlink ref="F169" r:id="rId9" display="https://podminky.urs.cz/item/CS_URS_2022_01/184215112"/>
    <hyperlink ref="F178" r:id="rId10" display="https://podminky.urs.cz/item/CS_URS_2022_01/184813121"/>
    <hyperlink ref="F185" r:id="rId11" display="https://podminky.urs.cz/item/CS_URS_2022_01/182351135"/>
    <hyperlink ref="F192" r:id="rId12" display="https://podminky.urs.cz/item/CS_URS_2022_01/181451121"/>
    <hyperlink ref="F204" r:id="rId13" display="https://podminky.urs.cz/item/CS_URS_2022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Pokřikov - I.etapa, II.etapa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269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100</v>
      </c>
      <c r="G12" s="39"/>
      <c r="H12" s="39"/>
      <c r="I12" s="133" t="s">
        <v>23</v>
      </c>
      <c r="J12" s="138" t="str">
        <f>'Rekapitulace stavby'!AN8</f>
        <v>7. 2. 2022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01312774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Státní pozemkový úřad</v>
      </c>
      <c r="F15" s="39"/>
      <c r="G15" s="39"/>
      <c r="H15" s="39"/>
      <c r="I15" s="133" t="s">
        <v>29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Anna Žohová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47116901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Vodohospodářský rozvoj a výstavba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ROUND((SUM(BE82:BE279)),  2)</f>
        <v>0</v>
      </c>
      <c r="G33" s="39"/>
      <c r="H33" s="39"/>
      <c r="I33" s="149">
        <v>0.20999999999999999</v>
      </c>
      <c r="J33" s="148">
        <f>ROUND(((SUM(BE82:BE279))*I33),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ROUND((SUM(BF82:BF279)),  2)</f>
        <v>0</v>
      </c>
      <c r="G34" s="39"/>
      <c r="H34" s="39"/>
      <c r="I34" s="149">
        <v>0.14999999999999999</v>
      </c>
      <c r="J34" s="148">
        <f>ROUND(((SUM(BF82:BF279))*I34),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ROUND((SUM(BG82:BG279)),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ROUND((SUM(BH82:BH279)),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ROUND((SUM(BI82:BI279)),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Pokřikov - I.etapa, II.etapa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02.301 - Revitalizace ...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32</v>
      </c>
      <c r="J54" s="37" t="str">
        <f>E21</f>
        <v>Anna Žohová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Vodohospodářský rozvoj a výstavba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107</v>
      </c>
      <c r="E62" s="175"/>
      <c r="F62" s="175"/>
      <c r="G62" s="175"/>
      <c r="H62" s="175"/>
      <c r="I62" s="175"/>
      <c r="J62" s="176">
        <f>J276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108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Realizace společných zařízení Pokřikov - I.etapa, II.etapa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02.301 - Revitalizace ...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7. 2. 2022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Státní pozemkový úřad</v>
      </c>
      <c r="G78" s="41"/>
      <c r="H78" s="41"/>
      <c r="I78" s="33" t="s">
        <v>32</v>
      </c>
      <c r="J78" s="37" t="str">
        <f>E21</f>
        <v>Anna Žohová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Vodohospodářský rozvoj a výstavba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109</v>
      </c>
      <c r="D81" s="181" t="s">
        <v>59</v>
      </c>
      <c r="E81" s="181" t="s">
        <v>55</v>
      </c>
      <c r="F81" s="181" t="s">
        <v>56</v>
      </c>
      <c r="G81" s="181" t="s">
        <v>110</v>
      </c>
      <c r="H81" s="181" t="s">
        <v>111</v>
      </c>
      <c r="I81" s="181" t="s">
        <v>112</v>
      </c>
      <c r="J81" s="181" t="s">
        <v>103</v>
      </c>
      <c r="K81" s="182" t="s">
        <v>113</v>
      </c>
      <c r="L81" s="183"/>
      <c r="M81" s="93" t="s">
        <v>19</v>
      </c>
      <c r="N81" s="94" t="s">
        <v>44</v>
      </c>
      <c r="O81" s="94" t="s">
        <v>114</v>
      </c>
      <c r="P81" s="94" t="s">
        <v>115</v>
      </c>
      <c r="Q81" s="94" t="s">
        <v>116</v>
      </c>
      <c r="R81" s="94" t="s">
        <v>117</v>
      </c>
      <c r="S81" s="94" t="s">
        <v>118</v>
      </c>
      <c r="T81" s="95" t="s">
        <v>119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120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73</v>
      </c>
      <c r="AU82" s="18" t="s">
        <v>104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73</v>
      </c>
      <c r="E83" s="192" t="s">
        <v>121</v>
      </c>
      <c r="F83" s="192" t="s">
        <v>122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P84+P276</f>
        <v>0</v>
      </c>
      <c r="Q83" s="197"/>
      <c r="R83" s="198">
        <f>R84+R276</f>
        <v>0</v>
      </c>
      <c r="S83" s="197"/>
      <c r="T83" s="199">
        <f>T84+T276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82</v>
      </c>
      <c r="AT83" s="201" t="s">
        <v>73</v>
      </c>
      <c r="AU83" s="201" t="s">
        <v>74</v>
      </c>
      <c r="AY83" s="200" t="s">
        <v>123</v>
      </c>
      <c r="BK83" s="202">
        <f>BK84+BK276</f>
        <v>0</v>
      </c>
    </row>
    <row r="84" s="12" customFormat="1" ht="22.8" customHeight="1">
      <c r="A84" s="12"/>
      <c r="B84" s="189"/>
      <c r="C84" s="190"/>
      <c r="D84" s="191" t="s">
        <v>73</v>
      </c>
      <c r="E84" s="203" t="s">
        <v>82</v>
      </c>
      <c r="F84" s="203" t="s">
        <v>124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SUM(P85:P275)</f>
        <v>0</v>
      </c>
      <c r="Q84" s="197"/>
      <c r="R84" s="198">
        <f>SUM(R85:R275)</f>
        <v>0</v>
      </c>
      <c r="S84" s="197"/>
      <c r="T84" s="199">
        <f>SUM(T85:T275)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82</v>
      </c>
      <c r="AY84" s="200" t="s">
        <v>123</v>
      </c>
      <c r="BK84" s="202">
        <f>SUM(BK85:BK275)</f>
        <v>0</v>
      </c>
    </row>
    <row r="85" s="2" customFormat="1" ht="16.5" customHeight="1">
      <c r="A85" s="39"/>
      <c r="B85" s="40"/>
      <c r="C85" s="205" t="s">
        <v>82</v>
      </c>
      <c r="D85" s="205" t="s">
        <v>125</v>
      </c>
      <c r="E85" s="206" t="s">
        <v>163</v>
      </c>
      <c r="F85" s="207" t="s">
        <v>164</v>
      </c>
      <c r="G85" s="208" t="s">
        <v>165</v>
      </c>
      <c r="H85" s="209">
        <v>474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45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130</v>
      </c>
      <c r="AT85" s="216" t="s">
        <v>125</v>
      </c>
      <c r="AU85" s="216" t="s">
        <v>84</v>
      </c>
      <c r="AY85" s="18" t="s">
        <v>123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82</v>
      </c>
      <c r="BK85" s="217">
        <f>ROUND(I85*H85,2)</f>
        <v>0</v>
      </c>
      <c r="BL85" s="18" t="s">
        <v>130</v>
      </c>
      <c r="BM85" s="216" t="s">
        <v>84</v>
      </c>
    </row>
    <row r="86" s="2" customFormat="1">
      <c r="A86" s="39"/>
      <c r="B86" s="40"/>
      <c r="C86" s="41"/>
      <c r="D86" s="218" t="s">
        <v>131</v>
      </c>
      <c r="E86" s="41"/>
      <c r="F86" s="219" t="s">
        <v>167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131</v>
      </c>
      <c r="AU86" s="18" t="s">
        <v>84</v>
      </c>
    </row>
    <row r="87" s="2" customFormat="1" ht="16.5" customHeight="1">
      <c r="A87" s="39"/>
      <c r="B87" s="40"/>
      <c r="C87" s="257" t="s">
        <v>84</v>
      </c>
      <c r="D87" s="257" t="s">
        <v>168</v>
      </c>
      <c r="E87" s="258" t="s">
        <v>169</v>
      </c>
      <c r="F87" s="259" t="s">
        <v>170</v>
      </c>
      <c r="G87" s="260" t="s">
        <v>171</v>
      </c>
      <c r="H87" s="261">
        <v>474</v>
      </c>
      <c r="I87" s="262"/>
      <c r="J87" s="263">
        <f>ROUND(I87*H87,2)</f>
        <v>0</v>
      </c>
      <c r="K87" s="259" t="s">
        <v>19</v>
      </c>
      <c r="L87" s="264"/>
      <c r="M87" s="265" t="s">
        <v>19</v>
      </c>
      <c r="N87" s="266" t="s">
        <v>45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158</v>
      </c>
      <c r="AT87" s="216" t="s">
        <v>168</v>
      </c>
      <c r="AU87" s="216" t="s">
        <v>84</v>
      </c>
      <c r="AY87" s="18" t="s">
        <v>123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82</v>
      </c>
      <c r="BK87" s="217">
        <f>ROUND(I87*H87,2)</f>
        <v>0</v>
      </c>
      <c r="BL87" s="18" t="s">
        <v>130</v>
      </c>
      <c r="BM87" s="216" t="s">
        <v>130</v>
      </c>
    </row>
    <row r="88" s="2" customFormat="1">
      <c r="A88" s="39"/>
      <c r="B88" s="40"/>
      <c r="C88" s="41"/>
      <c r="D88" s="218" t="s">
        <v>131</v>
      </c>
      <c r="E88" s="41"/>
      <c r="F88" s="219" t="s">
        <v>170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131</v>
      </c>
      <c r="AU88" s="18" t="s">
        <v>84</v>
      </c>
    </row>
    <row r="89" s="2" customFormat="1">
      <c r="A89" s="39"/>
      <c r="B89" s="40"/>
      <c r="C89" s="41"/>
      <c r="D89" s="218" t="s">
        <v>173</v>
      </c>
      <c r="E89" s="41"/>
      <c r="F89" s="267" t="s">
        <v>174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173</v>
      </c>
      <c r="AU89" s="18" t="s">
        <v>84</v>
      </c>
    </row>
    <row r="90" s="2" customFormat="1" ht="16.5" customHeight="1">
      <c r="A90" s="39"/>
      <c r="B90" s="40"/>
      <c r="C90" s="205" t="s">
        <v>147</v>
      </c>
      <c r="D90" s="205" t="s">
        <v>125</v>
      </c>
      <c r="E90" s="206" t="s">
        <v>270</v>
      </c>
      <c r="F90" s="207" t="s">
        <v>271</v>
      </c>
      <c r="G90" s="208" t="s">
        <v>171</v>
      </c>
      <c r="H90" s="209">
        <v>17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130</v>
      </c>
      <c r="AT90" s="216" t="s">
        <v>125</v>
      </c>
      <c r="AU90" s="216" t="s">
        <v>84</v>
      </c>
      <c r="AY90" s="18" t="s">
        <v>123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130</v>
      </c>
      <c r="BM90" s="216" t="s">
        <v>150</v>
      </c>
    </row>
    <row r="91" s="2" customFormat="1">
      <c r="A91" s="39"/>
      <c r="B91" s="40"/>
      <c r="C91" s="41"/>
      <c r="D91" s="218" t="s">
        <v>131</v>
      </c>
      <c r="E91" s="41"/>
      <c r="F91" s="219" t="s">
        <v>271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131</v>
      </c>
      <c r="AU91" s="18" t="s">
        <v>84</v>
      </c>
    </row>
    <row r="92" s="13" customFormat="1">
      <c r="A92" s="13"/>
      <c r="B92" s="225"/>
      <c r="C92" s="226"/>
      <c r="D92" s="218" t="s">
        <v>135</v>
      </c>
      <c r="E92" s="227" t="s">
        <v>19</v>
      </c>
      <c r="F92" s="228" t="s">
        <v>272</v>
      </c>
      <c r="G92" s="226"/>
      <c r="H92" s="227" t="s">
        <v>19</v>
      </c>
      <c r="I92" s="229"/>
      <c r="J92" s="226"/>
      <c r="K92" s="226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135</v>
      </c>
      <c r="AU92" s="234" t="s">
        <v>84</v>
      </c>
      <c r="AV92" s="13" t="s">
        <v>82</v>
      </c>
      <c r="AW92" s="13" t="s">
        <v>34</v>
      </c>
      <c r="AX92" s="13" t="s">
        <v>74</v>
      </c>
      <c r="AY92" s="234" t="s">
        <v>123</v>
      </c>
    </row>
    <row r="93" s="14" customFormat="1">
      <c r="A93" s="14"/>
      <c r="B93" s="235"/>
      <c r="C93" s="236"/>
      <c r="D93" s="218" t="s">
        <v>135</v>
      </c>
      <c r="E93" s="237" t="s">
        <v>19</v>
      </c>
      <c r="F93" s="238" t="s">
        <v>273</v>
      </c>
      <c r="G93" s="236"/>
      <c r="H93" s="239">
        <v>17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135</v>
      </c>
      <c r="AU93" s="245" t="s">
        <v>84</v>
      </c>
      <c r="AV93" s="14" t="s">
        <v>84</v>
      </c>
      <c r="AW93" s="14" t="s">
        <v>34</v>
      </c>
      <c r="AX93" s="14" t="s">
        <v>74</v>
      </c>
      <c r="AY93" s="245" t="s">
        <v>123</v>
      </c>
    </row>
    <row r="94" s="15" customFormat="1">
      <c r="A94" s="15"/>
      <c r="B94" s="246"/>
      <c r="C94" s="247"/>
      <c r="D94" s="218" t="s">
        <v>135</v>
      </c>
      <c r="E94" s="248" t="s">
        <v>19</v>
      </c>
      <c r="F94" s="249" t="s">
        <v>138</v>
      </c>
      <c r="G94" s="247"/>
      <c r="H94" s="250">
        <v>17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135</v>
      </c>
      <c r="AU94" s="256" t="s">
        <v>84</v>
      </c>
      <c r="AV94" s="15" t="s">
        <v>130</v>
      </c>
      <c r="AW94" s="15" t="s">
        <v>34</v>
      </c>
      <c r="AX94" s="15" t="s">
        <v>82</v>
      </c>
      <c r="AY94" s="256" t="s">
        <v>123</v>
      </c>
    </row>
    <row r="95" s="2" customFormat="1" ht="16.5" customHeight="1">
      <c r="A95" s="39"/>
      <c r="B95" s="40"/>
      <c r="C95" s="205" t="s">
        <v>130</v>
      </c>
      <c r="D95" s="205" t="s">
        <v>125</v>
      </c>
      <c r="E95" s="206" t="s">
        <v>274</v>
      </c>
      <c r="F95" s="207" t="s">
        <v>275</v>
      </c>
      <c r="G95" s="208" t="s">
        <v>165</v>
      </c>
      <c r="H95" s="209">
        <v>5</v>
      </c>
      <c r="I95" s="210"/>
      <c r="J95" s="211">
        <f>ROUND(I95*H95,2)</f>
        <v>0</v>
      </c>
      <c r="K95" s="207" t="s">
        <v>129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130</v>
      </c>
      <c r="AT95" s="216" t="s">
        <v>125</v>
      </c>
      <c r="AU95" s="216" t="s">
        <v>84</v>
      </c>
      <c r="AY95" s="18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130</v>
      </c>
      <c r="BM95" s="216" t="s">
        <v>158</v>
      </c>
    </row>
    <row r="96" s="2" customFormat="1">
      <c r="A96" s="39"/>
      <c r="B96" s="40"/>
      <c r="C96" s="41"/>
      <c r="D96" s="218" t="s">
        <v>131</v>
      </c>
      <c r="E96" s="41"/>
      <c r="F96" s="219" t="s">
        <v>276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84</v>
      </c>
    </row>
    <row r="97" s="2" customFormat="1">
      <c r="A97" s="39"/>
      <c r="B97" s="40"/>
      <c r="C97" s="41"/>
      <c r="D97" s="223" t="s">
        <v>133</v>
      </c>
      <c r="E97" s="41"/>
      <c r="F97" s="224" t="s">
        <v>277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133</v>
      </c>
      <c r="AU97" s="18" t="s">
        <v>84</v>
      </c>
    </row>
    <row r="98" s="13" customFormat="1">
      <c r="A98" s="13"/>
      <c r="B98" s="225"/>
      <c r="C98" s="226"/>
      <c r="D98" s="218" t="s">
        <v>135</v>
      </c>
      <c r="E98" s="227" t="s">
        <v>19</v>
      </c>
      <c r="F98" s="228" t="s">
        <v>278</v>
      </c>
      <c r="G98" s="226"/>
      <c r="H98" s="227" t="s">
        <v>19</v>
      </c>
      <c r="I98" s="229"/>
      <c r="J98" s="226"/>
      <c r="K98" s="226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135</v>
      </c>
      <c r="AU98" s="234" t="s">
        <v>84</v>
      </c>
      <c r="AV98" s="13" t="s">
        <v>82</v>
      </c>
      <c r="AW98" s="13" t="s">
        <v>34</v>
      </c>
      <c r="AX98" s="13" t="s">
        <v>74</v>
      </c>
      <c r="AY98" s="234" t="s">
        <v>123</v>
      </c>
    </row>
    <row r="99" s="14" customFormat="1">
      <c r="A99" s="14"/>
      <c r="B99" s="235"/>
      <c r="C99" s="236"/>
      <c r="D99" s="218" t="s">
        <v>135</v>
      </c>
      <c r="E99" s="237" t="s">
        <v>19</v>
      </c>
      <c r="F99" s="238" t="s">
        <v>279</v>
      </c>
      <c r="G99" s="236"/>
      <c r="H99" s="239">
        <v>5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135</v>
      </c>
      <c r="AU99" s="245" t="s">
        <v>84</v>
      </c>
      <c r="AV99" s="14" t="s">
        <v>84</v>
      </c>
      <c r="AW99" s="14" t="s">
        <v>34</v>
      </c>
      <c r="AX99" s="14" t="s">
        <v>74</v>
      </c>
      <c r="AY99" s="245" t="s">
        <v>123</v>
      </c>
    </row>
    <row r="100" s="15" customFormat="1">
      <c r="A100" s="15"/>
      <c r="B100" s="246"/>
      <c r="C100" s="247"/>
      <c r="D100" s="218" t="s">
        <v>135</v>
      </c>
      <c r="E100" s="248" t="s">
        <v>19</v>
      </c>
      <c r="F100" s="249" t="s">
        <v>138</v>
      </c>
      <c r="G100" s="247"/>
      <c r="H100" s="250">
        <v>5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135</v>
      </c>
      <c r="AU100" s="256" t="s">
        <v>84</v>
      </c>
      <c r="AV100" s="15" t="s">
        <v>130</v>
      </c>
      <c r="AW100" s="15" t="s">
        <v>34</v>
      </c>
      <c r="AX100" s="15" t="s">
        <v>82</v>
      </c>
      <c r="AY100" s="256" t="s">
        <v>123</v>
      </c>
    </row>
    <row r="101" s="2" customFormat="1" ht="16.5" customHeight="1">
      <c r="A101" s="39"/>
      <c r="B101" s="40"/>
      <c r="C101" s="205" t="s">
        <v>162</v>
      </c>
      <c r="D101" s="205" t="s">
        <v>125</v>
      </c>
      <c r="E101" s="206" t="s">
        <v>280</v>
      </c>
      <c r="F101" s="207" t="s">
        <v>281</v>
      </c>
      <c r="G101" s="208" t="s">
        <v>165</v>
      </c>
      <c r="H101" s="209">
        <v>13</v>
      </c>
      <c r="I101" s="210"/>
      <c r="J101" s="211">
        <f>ROUND(I101*H101,2)</f>
        <v>0</v>
      </c>
      <c r="K101" s="207" t="s">
        <v>129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130</v>
      </c>
      <c r="AT101" s="216" t="s">
        <v>125</v>
      </c>
      <c r="AU101" s="216" t="s">
        <v>84</v>
      </c>
      <c r="AY101" s="18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82</v>
      </c>
      <c r="BK101" s="217">
        <f>ROUND(I101*H101,2)</f>
        <v>0</v>
      </c>
      <c r="BL101" s="18" t="s">
        <v>130</v>
      </c>
      <c r="BM101" s="216" t="s">
        <v>166</v>
      </c>
    </row>
    <row r="102" s="2" customFormat="1">
      <c r="A102" s="39"/>
      <c r="B102" s="40"/>
      <c r="C102" s="41"/>
      <c r="D102" s="218" t="s">
        <v>131</v>
      </c>
      <c r="E102" s="41"/>
      <c r="F102" s="219" t="s">
        <v>282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131</v>
      </c>
      <c r="AU102" s="18" t="s">
        <v>84</v>
      </c>
    </row>
    <row r="103" s="2" customFormat="1">
      <c r="A103" s="39"/>
      <c r="B103" s="40"/>
      <c r="C103" s="41"/>
      <c r="D103" s="223" t="s">
        <v>133</v>
      </c>
      <c r="E103" s="41"/>
      <c r="F103" s="224" t="s">
        <v>283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84</v>
      </c>
    </row>
    <row r="104" s="13" customFormat="1">
      <c r="A104" s="13"/>
      <c r="B104" s="225"/>
      <c r="C104" s="226"/>
      <c r="D104" s="218" t="s">
        <v>135</v>
      </c>
      <c r="E104" s="227" t="s">
        <v>19</v>
      </c>
      <c r="F104" s="228" t="s">
        <v>284</v>
      </c>
      <c r="G104" s="226"/>
      <c r="H104" s="227" t="s">
        <v>19</v>
      </c>
      <c r="I104" s="229"/>
      <c r="J104" s="226"/>
      <c r="K104" s="226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135</v>
      </c>
      <c r="AU104" s="234" t="s">
        <v>84</v>
      </c>
      <c r="AV104" s="13" t="s">
        <v>82</v>
      </c>
      <c r="AW104" s="13" t="s">
        <v>34</v>
      </c>
      <c r="AX104" s="13" t="s">
        <v>74</v>
      </c>
      <c r="AY104" s="234" t="s">
        <v>123</v>
      </c>
    </row>
    <row r="105" s="14" customFormat="1">
      <c r="A105" s="14"/>
      <c r="B105" s="235"/>
      <c r="C105" s="236"/>
      <c r="D105" s="218" t="s">
        <v>135</v>
      </c>
      <c r="E105" s="237" t="s">
        <v>19</v>
      </c>
      <c r="F105" s="238" t="s">
        <v>285</v>
      </c>
      <c r="G105" s="236"/>
      <c r="H105" s="239">
        <v>13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135</v>
      </c>
      <c r="AU105" s="245" t="s">
        <v>84</v>
      </c>
      <c r="AV105" s="14" t="s">
        <v>84</v>
      </c>
      <c r="AW105" s="14" t="s">
        <v>34</v>
      </c>
      <c r="AX105" s="14" t="s">
        <v>74</v>
      </c>
      <c r="AY105" s="245" t="s">
        <v>123</v>
      </c>
    </row>
    <row r="106" s="15" customFormat="1">
      <c r="A106" s="15"/>
      <c r="B106" s="246"/>
      <c r="C106" s="247"/>
      <c r="D106" s="218" t="s">
        <v>135</v>
      </c>
      <c r="E106" s="248" t="s">
        <v>19</v>
      </c>
      <c r="F106" s="249" t="s">
        <v>138</v>
      </c>
      <c r="G106" s="247"/>
      <c r="H106" s="250">
        <v>13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135</v>
      </c>
      <c r="AU106" s="256" t="s">
        <v>84</v>
      </c>
      <c r="AV106" s="15" t="s">
        <v>130</v>
      </c>
      <c r="AW106" s="15" t="s">
        <v>34</v>
      </c>
      <c r="AX106" s="15" t="s">
        <v>82</v>
      </c>
      <c r="AY106" s="256" t="s">
        <v>123</v>
      </c>
    </row>
    <row r="107" s="2" customFormat="1" ht="16.5" customHeight="1">
      <c r="A107" s="39"/>
      <c r="B107" s="40"/>
      <c r="C107" s="205" t="s">
        <v>150</v>
      </c>
      <c r="D107" s="205" t="s">
        <v>125</v>
      </c>
      <c r="E107" s="206" t="s">
        <v>286</v>
      </c>
      <c r="F107" s="207" t="s">
        <v>287</v>
      </c>
      <c r="G107" s="208" t="s">
        <v>165</v>
      </c>
      <c r="H107" s="209">
        <v>5</v>
      </c>
      <c r="I107" s="210"/>
      <c r="J107" s="211">
        <f>ROUND(I107*H107,2)</f>
        <v>0</v>
      </c>
      <c r="K107" s="207" t="s">
        <v>129</v>
      </c>
      <c r="L107" s="45"/>
      <c r="M107" s="212" t="s">
        <v>19</v>
      </c>
      <c r="N107" s="213" t="s">
        <v>45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130</v>
      </c>
      <c r="AT107" s="216" t="s">
        <v>125</v>
      </c>
      <c r="AU107" s="216" t="s">
        <v>84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82</v>
      </c>
      <c r="BK107" s="217">
        <f>ROUND(I107*H107,2)</f>
        <v>0</v>
      </c>
      <c r="BL107" s="18" t="s">
        <v>130</v>
      </c>
      <c r="BM107" s="216" t="s">
        <v>172</v>
      </c>
    </row>
    <row r="108" s="2" customFormat="1">
      <c r="A108" s="39"/>
      <c r="B108" s="40"/>
      <c r="C108" s="41"/>
      <c r="D108" s="218" t="s">
        <v>131</v>
      </c>
      <c r="E108" s="41"/>
      <c r="F108" s="219" t="s">
        <v>288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131</v>
      </c>
      <c r="AU108" s="18" t="s">
        <v>84</v>
      </c>
    </row>
    <row r="109" s="2" customFormat="1">
      <c r="A109" s="39"/>
      <c r="B109" s="40"/>
      <c r="C109" s="41"/>
      <c r="D109" s="223" t="s">
        <v>133</v>
      </c>
      <c r="E109" s="41"/>
      <c r="F109" s="224" t="s">
        <v>289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84</v>
      </c>
    </row>
    <row r="110" s="13" customFormat="1">
      <c r="A110" s="13"/>
      <c r="B110" s="225"/>
      <c r="C110" s="226"/>
      <c r="D110" s="218" t="s">
        <v>135</v>
      </c>
      <c r="E110" s="227" t="s">
        <v>19</v>
      </c>
      <c r="F110" s="228" t="s">
        <v>278</v>
      </c>
      <c r="G110" s="226"/>
      <c r="H110" s="227" t="s">
        <v>19</v>
      </c>
      <c r="I110" s="229"/>
      <c r="J110" s="226"/>
      <c r="K110" s="226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135</v>
      </c>
      <c r="AU110" s="234" t="s">
        <v>84</v>
      </c>
      <c r="AV110" s="13" t="s">
        <v>82</v>
      </c>
      <c r="AW110" s="13" t="s">
        <v>34</v>
      </c>
      <c r="AX110" s="13" t="s">
        <v>74</v>
      </c>
      <c r="AY110" s="234" t="s">
        <v>123</v>
      </c>
    </row>
    <row r="111" s="14" customFormat="1">
      <c r="A111" s="14"/>
      <c r="B111" s="235"/>
      <c r="C111" s="236"/>
      <c r="D111" s="218" t="s">
        <v>135</v>
      </c>
      <c r="E111" s="237" t="s">
        <v>19</v>
      </c>
      <c r="F111" s="238" t="s">
        <v>279</v>
      </c>
      <c r="G111" s="236"/>
      <c r="H111" s="239">
        <v>5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135</v>
      </c>
      <c r="AU111" s="245" t="s">
        <v>84</v>
      </c>
      <c r="AV111" s="14" t="s">
        <v>84</v>
      </c>
      <c r="AW111" s="14" t="s">
        <v>34</v>
      </c>
      <c r="AX111" s="14" t="s">
        <v>74</v>
      </c>
      <c r="AY111" s="245" t="s">
        <v>123</v>
      </c>
    </row>
    <row r="112" s="15" customFormat="1">
      <c r="A112" s="15"/>
      <c r="B112" s="246"/>
      <c r="C112" s="247"/>
      <c r="D112" s="218" t="s">
        <v>135</v>
      </c>
      <c r="E112" s="248" t="s">
        <v>19</v>
      </c>
      <c r="F112" s="249" t="s">
        <v>138</v>
      </c>
      <c r="G112" s="247"/>
      <c r="H112" s="250">
        <v>5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135</v>
      </c>
      <c r="AU112" s="256" t="s">
        <v>84</v>
      </c>
      <c r="AV112" s="15" t="s">
        <v>130</v>
      </c>
      <c r="AW112" s="15" t="s">
        <v>34</v>
      </c>
      <c r="AX112" s="15" t="s">
        <v>82</v>
      </c>
      <c r="AY112" s="256" t="s">
        <v>123</v>
      </c>
    </row>
    <row r="113" s="2" customFormat="1" ht="16.5" customHeight="1">
      <c r="A113" s="39"/>
      <c r="B113" s="40"/>
      <c r="C113" s="205" t="s">
        <v>175</v>
      </c>
      <c r="D113" s="205" t="s">
        <v>125</v>
      </c>
      <c r="E113" s="206" t="s">
        <v>290</v>
      </c>
      <c r="F113" s="207" t="s">
        <v>291</v>
      </c>
      <c r="G113" s="208" t="s">
        <v>292</v>
      </c>
      <c r="H113" s="209">
        <v>1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45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130</v>
      </c>
      <c r="AT113" s="216" t="s">
        <v>125</v>
      </c>
      <c r="AU113" s="216" t="s">
        <v>84</v>
      </c>
      <c r="AY113" s="18" t="s">
        <v>123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82</v>
      </c>
      <c r="BK113" s="217">
        <f>ROUND(I113*H113,2)</f>
        <v>0</v>
      </c>
      <c r="BL113" s="18" t="s">
        <v>130</v>
      </c>
      <c r="BM113" s="216" t="s">
        <v>178</v>
      </c>
    </row>
    <row r="114" s="2" customFormat="1">
      <c r="A114" s="39"/>
      <c r="B114" s="40"/>
      <c r="C114" s="41"/>
      <c r="D114" s="218" t="s">
        <v>131</v>
      </c>
      <c r="E114" s="41"/>
      <c r="F114" s="219" t="s">
        <v>291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131</v>
      </c>
      <c r="AU114" s="18" t="s">
        <v>84</v>
      </c>
    </row>
    <row r="115" s="13" customFormat="1">
      <c r="A115" s="13"/>
      <c r="B115" s="225"/>
      <c r="C115" s="226"/>
      <c r="D115" s="218" t="s">
        <v>135</v>
      </c>
      <c r="E115" s="227" t="s">
        <v>19</v>
      </c>
      <c r="F115" s="228" t="s">
        <v>293</v>
      </c>
      <c r="G115" s="226"/>
      <c r="H115" s="227" t="s">
        <v>19</v>
      </c>
      <c r="I115" s="229"/>
      <c r="J115" s="226"/>
      <c r="K115" s="226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135</v>
      </c>
      <c r="AU115" s="234" t="s">
        <v>84</v>
      </c>
      <c r="AV115" s="13" t="s">
        <v>82</v>
      </c>
      <c r="AW115" s="13" t="s">
        <v>34</v>
      </c>
      <c r="AX115" s="13" t="s">
        <v>74</v>
      </c>
      <c r="AY115" s="234" t="s">
        <v>123</v>
      </c>
    </row>
    <row r="116" s="13" customFormat="1">
      <c r="A116" s="13"/>
      <c r="B116" s="225"/>
      <c r="C116" s="226"/>
      <c r="D116" s="218" t="s">
        <v>135</v>
      </c>
      <c r="E116" s="227" t="s">
        <v>19</v>
      </c>
      <c r="F116" s="228" t="s">
        <v>294</v>
      </c>
      <c r="G116" s="226"/>
      <c r="H116" s="227" t="s">
        <v>19</v>
      </c>
      <c r="I116" s="229"/>
      <c r="J116" s="226"/>
      <c r="K116" s="226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135</v>
      </c>
      <c r="AU116" s="234" t="s">
        <v>84</v>
      </c>
      <c r="AV116" s="13" t="s">
        <v>82</v>
      </c>
      <c r="AW116" s="13" t="s">
        <v>34</v>
      </c>
      <c r="AX116" s="13" t="s">
        <v>74</v>
      </c>
      <c r="AY116" s="234" t="s">
        <v>123</v>
      </c>
    </row>
    <row r="117" s="14" customFormat="1">
      <c r="A117" s="14"/>
      <c r="B117" s="235"/>
      <c r="C117" s="236"/>
      <c r="D117" s="218" t="s">
        <v>135</v>
      </c>
      <c r="E117" s="237" t="s">
        <v>19</v>
      </c>
      <c r="F117" s="238" t="s">
        <v>82</v>
      </c>
      <c r="G117" s="236"/>
      <c r="H117" s="239">
        <v>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135</v>
      </c>
      <c r="AU117" s="245" t="s">
        <v>84</v>
      </c>
      <c r="AV117" s="14" t="s">
        <v>84</v>
      </c>
      <c r="AW117" s="14" t="s">
        <v>34</v>
      </c>
      <c r="AX117" s="14" t="s">
        <v>74</v>
      </c>
      <c r="AY117" s="245" t="s">
        <v>123</v>
      </c>
    </row>
    <row r="118" s="15" customFormat="1">
      <c r="A118" s="15"/>
      <c r="B118" s="246"/>
      <c r="C118" s="247"/>
      <c r="D118" s="218" t="s">
        <v>135</v>
      </c>
      <c r="E118" s="248" t="s">
        <v>19</v>
      </c>
      <c r="F118" s="249" t="s">
        <v>138</v>
      </c>
      <c r="G118" s="247"/>
      <c r="H118" s="250">
        <v>1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6" t="s">
        <v>135</v>
      </c>
      <c r="AU118" s="256" t="s">
        <v>84</v>
      </c>
      <c r="AV118" s="15" t="s">
        <v>130</v>
      </c>
      <c r="AW118" s="15" t="s">
        <v>34</v>
      </c>
      <c r="AX118" s="15" t="s">
        <v>82</v>
      </c>
      <c r="AY118" s="256" t="s">
        <v>123</v>
      </c>
    </row>
    <row r="119" s="2" customFormat="1" ht="16.5" customHeight="1">
      <c r="A119" s="39"/>
      <c r="B119" s="40"/>
      <c r="C119" s="205" t="s">
        <v>158</v>
      </c>
      <c r="D119" s="205" t="s">
        <v>125</v>
      </c>
      <c r="E119" s="206" t="s">
        <v>126</v>
      </c>
      <c r="F119" s="207" t="s">
        <v>127</v>
      </c>
      <c r="G119" s="208" t="s">
        <v>128</v>
      </c>
      <c r="H119" s="209">
        <v>2889</v>
      </c>
      <c r="I119" s="210"/>
      <c r="J119" s="211">
        <f>ROUND(I119*H119,2)</f>
        <v>0</v>
      </c>
      <c r="K119" s="207" t="s">
        <v>129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130</v>
      </c>
      <c r="AT119" s="216" t="s">
        <v>125</v>
      </c>
      <c r="AU119" s="216" t="s">
        <v>84</v>
      </c>
      <c r="AY119" s="18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130</v>
      </c>
      <c r="BM119" s="216" t="s">
        <v>183</v>
      </c>
    </row>
    <row r="120" s="2" customFormat="1">
      <c r="A120" s="39"/>
      <c r="B120" s="40"/>
      <c r="C120" s="41"/>
      <c r="D120" s="218" t="s">
        <v>131</v>
      </c>
      <c r="E120" s="41"/>
      <c r="F120" s="219" t="s">
        <v>132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131</v>
      </c>
      <c r="AU120" s="18" t="s">
        <v>84</v>
      </c>
    </row>
    <row r="121" s="2" customFormat="1">
      <c r="A121" s="39"/>
      <c r="B121" s="40"/>
      <c r="C121" s="41"/>
      <c r="D121" s="223" t="s">
        <v>133</v>
      </c>
      <c r="E121" s="41"/>
      <c r="F121" s="224" t="s">
        <v>134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133</v>
      </c>
      <c r="AU121" s="18" t="s">
        <v>84</v>
      </c>
    </row>
    <row r="122" s="13" customFormat="1">
      <c r="A122" s="13"/>
      <c r="B122" s="225"/>
      <c r="C122" s="226"/>
      <c r="D122" s="218" t="s">
        <v>135</v>
      </c>
      <c r="E122" s="227" t="s">
        <v>19</v>
      </c>
      <c r="F122" s="228" t="s">
        <v>136</v>
      </c>
      <c r="G122" s="226"/>
      <c r="H122" s="227" t="s">
        <v>19</v>
      </c>
      <c r="I122" s="229"/>
      <c r="J122" s="226"/>
      <c r="K122" s="226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135</v>
      </c>
      <c r="AU122" s="234" t="s">
        <v>84</v>
      </c>
      <c r="AV122" s="13" t="s">
        <v>82</v>
      </c>
      <c r="AW122" s="13" t="s">
        <v>34</v>
      </c>
      <c r="AX122" s="13" t="s">
        <v>74</v>
      </c>
      <c r="AY122" s="234" t="s">
        <v>123</v>
      </c>
    </row>
    <row r="123" s="14" customFormat="1">
      <c r="A123" s="14"/>
      <c r="B123" s="235"/>
      <c r="C123" s="236"/>
      <c r="D123" s="218" t="s">
        <v>135</v>
      </c>
      <c r="E123" s="237" t="s">
        <v>19</v>
      </c>
      <c r="F123" s="238" t="s">
        <v>295</v>
      </c>
      <c r="G123" s="236"/>
      <c r="H123" s="239">
        <v>2889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135</v>
      </c>
      <c r="AU123" s="245" t="s">
        <v>84</v>
      </c>
      <c r="AV123" s="14" t="s">
        <v>84</v>
      </c>
      <c r="AW123" s="14" t="s">
        <v>34</v>
      </c>
      <c r="AX123" s="14" t="s">
        <v>74</v>
      </c>
      <c r="AY123" s="245" t="s">
        <v>123</v>
      </c>
    </row>
    <row r="124" s="15" customFormat="1">
      <c r="A124" s="15"/>
      <c r="B124" s="246"/>
      <c r="C124" s="247"/>
      <c r="D124" s="218" t="s">
        <v>135</v>
      </c>
      <c r="E124" s="248" t="s">
        <v>19</v>
      </c>
      <c r="F124" s="249" t="s">
        <v>138</v>
      </c>
      <c r="G124" s="247"/>
      <c r="H124" s="250">
        <v>2889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135</v>
      </c>
      <c r="AU124" s="256" t="s">
        <v>84</v>
      </c>
      <c r="AV124" s="15" t="s">
        <v>130</v>
      </c>
      <c r="AW124" s="15" t="s">
        <v>34</v>
      </c>
      <c r="AX124" s="15" t="s">
        <v>82</v>
      </c>
      <c r="AY124" s="256" t="s">
        <v>123</v>
      </c>
    </row>
    <row r="125" s="2" customFormat="1" ht="16.5" customHeight="1">
      <c r="A125" s="39"/>
      <c r="B125" s="40"/>
      <c r="C125" s="205" t="s">
        <v>189</v>
      </c>
      <c r="D125" s="205" t="s">
        <v>125</v>
      </c>
      <c r="E125" s="206" t="s">
        <v>296</v>
      </c>
      <c r="F125" s="207" t="s">
        <v>297</v>
      </c>
      <c r="G125" s="208" t="s">
        <v>292</v>
      </c>
      <c r="H125" s="209">
        <v>1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130</v>
      </c>
      <c r="AT125" s="216" t="s">
        <v>125</v>
      </c>
      <c r="AU125" s="216" t="s">
        <v>84</v>
      </c>
      <c r="AY125" s="18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82</v>
      </c>
      <c r="BK125" s="217">
        <f>ROUND(I125*H125,2)</f>
        <v>0</v>
      </c>
      <c r="BL125" s="18" t="s">
        <v>130</v>
      </c>
      <c r="BM125" s="216" t="s">
        <v>192</v>
      </c>
    </row>
    <row r="126" s="2" customFormat="1">
      <c r="A126" s="39"/>
      <c r="B126" s="40"/>
      <c r="C126" s="41"/>
      <c r="D126" s="218" t="s">
        <v>131</v>
      </c>
      <c r="E126" s="41"/>
      <c r="F126" s="219" t="s">
        <v>298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131</v>
      </c>
      <c r="AU126" s="18" t="s">
        <v>84</v>
      </c>
    </row>
    <row r="127" s="13" customFormat="1">
      <c r="A127" s="13"/>
      <c r="B127" s="225"/>
      <c r="C127" s="226"/>
      <c r="D127" s="218" t="s">
        <v>135</v>
      </c>
      <c r="E127" s="227" t="s">
        <v>19</v>
      </c>
      <c r="F127" s="228" t="s">
        <v>214</v>
      </c>
      <c r="G127" s="226"/>
      <c r="H127" s="227" t="s">
        <v>19</v>
      </c>
      <c r="I127" s="229"/>
      <c r="J127" s="226"/>
      <c r="K127" s="226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135</v>
      </c>
      <c r="AU127" s="234" t="s">
        <v>84</v>
      </c>
      <c r="AV127" s="13" t="s">
        <v>82</v>
      </c>
      <c r="AW127" s="13" t="s">
        <v>34</v>
      </c>
      <c r="AX127" s="13" t="s">
        <v>74</v>
      </c>
      <c r="AY127" s="234" t="s">
        <v>123</v>
      </c>
    </row>
    <row r="128" s="14" customFormat="1">
      <c r="A128" s="14"/>
      <c r="B128" s="235"/>
      <c r="C128" s="236"/>
      <c r="D128" s="218" t="s">
        <v>135</v>
      </c>
      <c r="E128" s="237" t="s">
        <v>19</v>
      </c>
      <c r="F128" s="238" t="s">
        <v>82</v>
      </c>
      <c r="G128" s="236"/>
      <c r="H128" s="239">
        <v>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135</v>
      </c>
      <c r="AU128" s="245" t="s">
        <v>84</v>
      </c>
      <c r="AV128" s="14" t="s">
        <v>84</v>
      </c>
      <c r="AW128" s="14" t="s">
        <v>34</v>
      </c>
      <c r="AX128" s="14" t="s">
        <v>74</v>
      </c>
      <c r="AY128" s="245" t="s">
        <v>123</v>
      </c>
    </row>
    <row r="129" s="15" customFormat="1">
      <c r="A129" s="15"/>
      <c r="B129" s="246"/>
      <c r="C129" s="247"/>
      <c r="D129" s="218" t="s">
        <v>135</v>
      </c>
      <c r="E129" s="248" t="s">
        <v>19</v>
      </c>
      <c r="F129" s="249" t="s">
        <v>138</v>
      </c>
      <c r="G129" s="247"/>
      <c r="H129" s="250">
        <v>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135</v>
      </c>
      <c r="AU129" s="256" t="s">
        <v>84</v>
      </c>
      <c r="AV129" s="15" t="s">
        <v>130</v>
      </c>
      <c r="AW129" s="15" t="s">
        <v>34</v>
      </c>
      <c r="AX129" s="15" t="s">
        <v>82</v>
      </c>
      <c r="AY129" s="256" t="s">
        <v>123</v>
      </c>
    </row>
    <row r="130" s="2" customFormat="1" ht="21.75" customHeight="1">
      <c r="A130" s="39"/>
      <c r="B130" s="40"/>
      <c r="C130" s="205" t="s">
        <v>166</v>
      </c>
      <c r="D130" s="205" t="s">
        <v>125</v>
      </c>
      <c r="E130" s="206" t="s">
        <v>139</v>
      </c>
      <c r="F130" s="207" t="s">
        <v>140</v>
      </c>
      <c r="G130" s="208" t="s">
        <v>141</v>
      </c>
      <c r="H130" s="209">
        <v>910.20000000000005</v>
      </c>
      <c r="I130" s="210"/>
      <c r="J130" s="211">
        <f>ROUND(I130*H130,2)</f>
        <v>0</v>
      </c>
      <c r="K130" s="207" t="s">
        <v>129</v>
      </c>
      <c r="L130" s="45"/>
      <c r="M130" s="212" t="s">
        <v>19</v>
      </c>
      <c r="N130" s="213" t="s">
        <v>45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130</v>
      </c>
      <c r="AT130" s="216" t="s">
        <v>125</v>
      </c>
      <c r="AU130" s="216" t="s">
        <v>84</v>
      </c>
      <c r="AY130" s="18" t="s">
        <v>123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82</v>
      </c>
      <c r="BK130" s="217">
        <f>ROUND(I130*H130,2)</f>
        <v>0</v>
      </c>
      <c r="BL130" s="18" t="s">
        <v>130</v>
      </c>
      <c r="BM130" s="216" t="s">
        <v>199</v>
      </c>
    </row>
    <row r="131" s="2" customFormat="1">
      <c r="A131" s="39"/>
      <c r="B131" s="40"/>
      <c r="C131" s="41"/>
      <c r="D131" s="218" t="s">
        <v>131</v>
      </c>
      <c r="E131" s="41"/>
      <c r="F131" s="219" t="s">
        <v>142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84</v>
      </c>
    </row>
    <row r="132" s="2" customFormat="1">
      <c r="A132" s="39"/>
      <c r="B132" s="40"/>
      <c r="C132" s="41"/>
      <c r="D132" s="223" t="s">
        <v>133</v>
      </c>
      <c r="E132" s="41"/>
      <c r="F132" s="224" t="s">
        <v>143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84</v>
      </c>
    </row>
    <row r="133" s="13" customFormat="1">
      <c r="A133" s="13"/>
      <c r="B133" s="225"/>
      <c r="C133" s="226"/>
      <c r="D133" s="218" t="s">
        <v>135</v>
      </c>
      <c r="E133" s="227" t="s">
        <v>19</v>
      </c>
      <c r="F133" s="228" t="s">
        <v>144</v>
      </c>
      <c r="G133" s="226"/>
      <c r="H133" s="227" t="s">
        <v>19</v>
      </c>
      <c r="I133" s="229"/>
      <c r="J133" s="226"/>
      <c r="K133" s="226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135</v>
      </c>
      <c r="AU133" s="234" t="s">
        <v>84</v>
      </c>
      <c r="AV133" s="13" t="s">
        <v>82</v>
      </c>
      <c r="AW133" s="13" t="s">
        <v>34</v>
      </c>
      <c r="AX133" s="13" t="s">
        <v>74</v>
      </c>
      <c r="AY133" s="234" t="s">
        <v>123</v>
      </c>
    </row>
    <row r="134" s="13" customFormat="1">
      <c r="A134" s="13"/>
      <c r="B134" s="225"/>
      <c r="C134" s="226"/>
      <c r="D134" s="218" t="s">
        <v>135</v>
      </c>
      <c r="E134" s="227" t="s">
        <v>19</v>
      </c>
      <c r="F134" s="228" t="s">
        <v>299</v>
      </c>
      <c r="G134" s="226"/>
      <c r="H134" s="227" t="s">
        <v>19</v>
      </c>
      <c r="I134" s="229"/>
      <c r="J134" s="226"/>
      <c r="K134" s="226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135</v>
      </c>
      <c r="AU134" s="234" t="s">
        <v>84</v>
      </c>
      <c r="AV134" s="13" t="s">
        <v>82</v>
      </c>
      <c r="AW134" s="13" t="s">
        <v>34</v>
      </c>
      <c r="AX134" s="13" t="s">
        <v>74</v>
      </c>
      <c r="AY134" s="234" t="s">
        <v>123</v>
      </c>
    </row>
    <row r="135" s="14" customFormat="1">
      <c r="A135" s="14"/>
      <c r="B135" s="235"/>
      <c r="C135" s="236"/>
      <c r="D135" s="218" t="s">
        <v>135</v>
      </c>
      <c r="E135" s="237" t="s">
        <v>19</v>
      </c>
      <c r="F135" s="238" t="s">
        <v>300</v>
      </c>
      <c r="G135" s="236"/>
      <c r="H135" s="239">
        <v>910.20000000000005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135</v>
      </c>
      <c r="AU135" s="245" t="s">
        <v>84</v>
      </c>
      <c r="AV135" s="14" t="s">
        <v>84</v>
      </c>
      <c r="AW135" s="14" t="s">
        <v>34</v>
      </c>
      <c r="AX135" s="14" t="s">
        <v>74</v>
      </c>
      <c r="AY135" s="245" t="s">
        <v>123</v>
      </c>
    </row>
    <row r="136" s="15" customFormat="1">
      <c r="A136" s="15"/>
      <c r="B136" s="246"/>
      <c r="C136" s="247"/>
      <c r="D136" s="218" t="s">
        <v>135</v>
      </c>
      <c r="E136" s="248" t="s">
        <v>19</v>
      </c>
      <c r="F136" s="249" t="s">
        <v>138</v>
      </c>
      <c r="G136" s="247"/>
      <c r="H136" s="250">
        <v>910.20000000000005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6" t="s">
        <v>135</v>
      </c>
      <c r="AU136" s="256" t="s">
        <v>84</v>
      </c>
      <c r="AV136" s="15" t="s">
        <v>130</v>
      </c>
      <c r="AW136" s="15" t="s">
        <v>34</v>
      </c>
      <c r="AX136" s="15" t="s">
        <v>82</v>
      </c>
      <c r="AY136" s="256" t="s">
        <v>123</v>
      </c>
    </row>
    <row r="137" s="2" customFormat="1" ht="16.5" customHeight="1">
      <c r="A137" s="39"/>
      <c r="B137" s="40"/>
      <c r="C137" s="205" t="s">
        <v>201</v>
      </c>
      <c r="D137" s="205" t="s">
        <v>125</v>
      </c>
      <c r="E137" s="206" t="s">
        <v>181</v>
      </c>
      <c r="F137" s="207" t="s">
        <v>182</v>
      </c>
      <c r="G137" s="208" t="s">
        <v>128</v>
      </c>
      <c r="H137" s="209">
        <v>4471.5</v>
      </c>
      <c r="I137" s="210"/>
      <c r="J137" s="211">
        <f>ROUND(I137*H137,2)</f>
        <v>0</v>
      </c>
      <c r="K137" s="207" t="s">
        <v>129</v>
      </c>
      <c r="L137" s="45"/>
      <c r="M137" s="212" t="s">
        <v>19</v>
      </c>
      <c r="N137" s="213" t="s">
        <v>45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130</v>
      </c>
      <c r="AT137" s="216" t="s">
        <v>125</v>
      </c>
      <c r="AU137" s="216" t="s">
        <v>84</v>
      </c>
      <c r="AY137" s="18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82</v>
      </c>
      <c r="BK137" s="217">
        <f>ROUND(I137*H137,2)</f>
        <v>0</v>
      </c>
      <c r="BL137" s="18" t="s">
        <v>130</v>
      </c>
      <c r="BM137" s="216" t="s">
        <v>204</v>
      </c>
    </row>
    <row r="138" s="2" customFormat="1">
      <c r="A138" s="39"/>
      <c r="B138" s="40"/>
      <c r="C138" s="41"/>
      <c r="D138" s="218" t="s">
        <v>131</v>
      </c>
      <c r="E138" s="41"/>
      <c r="F138" s="219" t="s">
        <v>184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131</v>
      </c>
      <c r="AU138" s="18" t="s">
        <v>84</v>
      </c>
    </row>
    <row r="139" s="2" customFormat="1">
      <c r="A139" s="39"/>
      <c r="B139" s="40"/>
      <c r="C139" s="41"/>
      <c r="D139" s="223" t="s">
        <v>133</v>
      </c>
      <c r="E139" s="41"/>
      <c r="F139" s="224" t="s">
        <v>185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133</v>
      </c>
      <c r="AU139" s="18" t="s">
        <v>84</v>
      </c>
    </row>
    <row r="140" s="13" customFormat="1">
      <c r="A140" s="13"/>
      <c r="B140" s="225"/>
      <c r="C140" s="226"/>
      <c r="D140" s="218" t="s">
        <v>135</v>
      </c>
      <c r="E140" s="227" t="s">
        <v>19</v>
      </c>
      <c r="F140" s="228" t="s">
        <v>144</v>
      </c>
      <c r="G140" s="226"/>
      <c r="H140" s="227" t="s">
        <v>19</v>
      </c>
      <c r="I140" s="229"/>
      <c r="J140" s="226"/>
      <c r="K140" s="226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135</v>
      </c>
      <c r="AU140" s="234" t="s">
        <v>84</v>
      </c>
      <c r="AV140" s="13" t="s">
        <v>82</v>
      </c>
      <c r="AW140" s="13" t="s">
        <v>34</v>
      </c>
      <c r="AX140" s="13" t="s">
        <v>74</v>
      </c>
      <c r="AY140" s="234" t="s">
        <v>123</v>
      </c>
    </row>
    <row r="141" s="13" customFormat="1">
      <c r="A141" s="13"/>
      <c r="B141" s="225"/>
      <c r="C141" s="226"/>
      <c r="D141" s="218" t="s">
        <v>135</v>
      </c>
      <c r="E141" s="227" t="s">
        <v>19</v>
      </c>
      <c r="F141" s="228" t="s">
        <v>301</v>
      </c>
      <c r="G141" s="226"/>
      <c r="H141" s="227" t="s">
        <v>19</v>
      </c>
      <c r="I141" s="229"/>
      <c r="J141" s="226"/>
      <c r="K141" s="226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135</v>
      </c>
      <c r="AU141" s="234" t="s">
        <v>84</v>
      </c>
      <c r="AV141" s="13" t="s">
        <v>82</v>
      </c>
      <c r="AW141" s="13" t="s">
        <v>34</v>
      </c>
      <c r="AX141" s="13" t="s">
        <v>74</v>
      </c>
      <c r="AY141" s="234" t="s">
        <v>123</v>
      </c>
    </row>
    <row r="142" s="14" customFormat="1">
      <c r="A142" s="14"/>
      <c r="B142" s="235"/>
      <c r="C142" s="236"/>
      <c r="D142" s="218" t="s">
        <v>135</v>
      </c>
      <c r="E142" s="237" t="s">
        <v>19</v>
      </c>
      <c r="F142" s="238" t="s">
        <v>302</v>
      </c>
      <c r="G142" s="236"/>
      <c r="H142" s="239">
        <v>4471.5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135</v>
      </c>
      <c r="AU142" s="245" t="s">
        <v>84</v>
      </c>
      <c r="AV142" s="14" t="s">
        <v>84</v>
      </c>
      <c r="AW142" s="14" t="s">
        <v>34</v>
      </c>
      <c r="AX142" s="14" t="s">
        <v>74</v>
      </c>
      <c r="AY142" s="245" t="s">
        <v>123</v>
      </c>
    </row>
    <row r="143" s="15" customFormat="1">
      <c r="A143" s="15"/>
      <c r="B143" s="246"/>
      <c r="C143" s="247"/>
      <c r="D143" s="218" t="s">
        <v>135</v>
      </c>
      <c r="E143" s="248" t="s">
        <v>19</v>
      </c>
      <c r="F143" s="249" t="s">
        <v>138</v>
      </c>
      <c r="G143" s="247"/>
      <c r="H143" s="250">
        <v>4471.5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135</v>
      </c>
      <c r="AU143" s="256" t="s">
        <v>84</v>
      </c>
      <c r="AV143" s="15" t="s">
        <v>130</v>
      </c>
      <c r="AW143" s="15" t="s">
        <v>34</v>
      </c>
      <c r="AX143" s="15" t="s">
        <v>82</v>
      </c>
      <c r="AY143" s="256" t="s">
        <v>123</v>
      </c>
    </row>
    <row r="144" s="2" customFormat="1" ht="21.75" customHeight="1">
      <c r="A144" s="39"/>
      <c r="B144" s="40"/>
      <c r="C144" s="205" t="s">
        <v>172</v>
      </c>
      <c r="D144" s="205" t="s">
        <v>125</v>
      </c>
      <c r="E144" s="206" t="s">
        <v>303</v>
      </c>
      <c r="F144" s="207" t="s">
        <v>304</v>
      </c>
      <c r="G144" s="208" t="s">
        <v>141</v>
      </c>
      <c r="H144" s="209">
        <v>27.100000000000001</v>
      </c>
      <c r="I144" s="210"/>
      <c r="J144" s="211">
        <f>ROUND(I144*H144,2)</f>
        <v>0</v>
      </c>
      <c r="K144" s="207" t="s">
        <v>129</v>
      </c>
      <c r="L144" s="45"/>
      <c r="M144" s="212" t="s">
        <v>19</v>
      </c>
      <c r="N144" s="213" t="s">
        <v>45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130</v>
      </c>
      <c r="AT144" s="216" t="s">
        <v>125</v>
      </c>
      <c r="AU144" s="216" t="s">
        <v>84</v>
      </c>
      <c r="AY144" s="18" t="s">
        <v>123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82</v>
      </c>
      <c r="BK144" s="217">
        <f>ROUND(I144*H144,2)</f>
        <v>0</v>
      </c>
      <c r="BL144" s="18" t="s">
        <v>130</v>
      </c>
      <c r="BM144" s="216" t="s">
        <v>211</v>
      </c>
    </row>
    <row r="145" s="2" customFormat="1">
      <c r="A145" s="39"/>
      <c r="B145" s="40"/>
      <c r="C145" s="41"/>
      <c r="D145" s="218" t="s">
        <v>131</v>
      </c>
      <c r="E145" s="41"/>
      <c r="F145" s="219" t="s">
        <v>305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131</v>
      </c>
      <c r="AU145" s="18" t="s">
        <v>84</v>
      </c>
    </row>
    <row r="146" s="2" customFormat="1">
      <c r="A146" s="39"/>
      <c r="B146" s="40"/>
      <c r="C146" s="41"/>
      <c r="D146" s="223" t="s">
        <v>133</v>
      </c>
      <c r="E146" s="41"/>
      <c r="F146" s="224" t="s">
        <v>306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133</v>
      </c>
      <c r="AU146" s="18" t="s">
        <v>84</v>
      </c>
    </row>
    <row r="147" s="13" customFormat="1">
      <c r="A147" s="13"/>
      <c r="B147" s="225"/>
      <c r="C147" s="226"/>
      <c r="D147" s="218" t="s">
        <v>135</v>
      </c>
      <c r="E147" s="227" t="s">
        <v>19</v>
      </c>
      <c r="F147" s="228" t="s">
        <v>144</v>
      </c>
      <c r="G147" s="226"/>
      <c r="H147" s="227" t="s">
        <v>19</v>
      </c>
      <c r="I147" s="229"/>
      <c r="J147" s="226"/>
      <c r="K147" s="226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135</v>
      </c>
      <c r="AU147" s="234" t="s">
        <v>84</v>
      </c>
      <c r="AV147" s="13" t="s">
        <v>82</v>
      </c>
      <c r="AW147" s="13" t="s">
        <v>34</v>
      </c>
      <c r="AX147" s="13" t="s">
        <v>74</v>
      </c>
      <c r="AY147" s="234" t="s">
        <v>123</v>
      </c>
    </row>
    <row r="148" s="13" customFormat="1">
      <c r="A148" s="13"/>
      <c r="B148" s="225"/>
      <c r="C148" s="226"/>
      <c r="D148" s="218" t="s">
        <v>135</v>
      </c>
      <c r="E148" s="227" t="s">
        <v>19</v>
      </c>
      <c r="F148" s="228" t="s">
        <v>307</v>
      </c>
      <c r="G148" s="226"/>
      <c r="H148" s="227" t="s">
        <v>19</v>
      </c>
      <c r="I148" s="229"/>
      <c r="J148" s="226"/>
      <c r="K148" s="226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135</v>
      </c>
      <c r="AU148" s="234" t="s">
        <v>84</v>
      </c>
      <c r="AV148" s="13" t="s">
        <v>82</v>
      </c>
      <c r="AW148" s="13" t="s">
        <v>34</v>
      </c>
      <c r="AX148" s="13" t="s">
        <v>74</v>
      </c>
      <c r="AY148" s="234" t="s">
        <v>123</v>
      </c>
    </row>
    <row r="149" s="14" customFormat="1">
      <c r="A149" s="14"/>
      <c r="B149" s="235"/>
      <c r="C149" s="236"/>
      <c r="D149" s="218" t="s">
        <v>135</v>
      </c>
      <c r="E149" s="237" t="s">
        <v>19</v>
      </c>
      <c r="F149" s="238" t="s">
        <v>308</v>
      </c>
      <c r="G149" s="236"/>
      <c r="H149" s="239">
        <v>27.100000000000001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135</v>
      </c>
      <c r="AU149" s="245" t="s">
        <v>84</v>
      </c>
      <c r="AV149" s="14" t="s">
        <v>84</v>
      </c>
      <c r="AW149" s="14" t="s">
        <v>34</v>
      </c>
      <c r="AX149" s="14" t="s">
        <v>74</v>
      </c>
      <c r="AY149" s="245" t="s">
        <v>123</v>
      </c>
    </row>
    <row r="150" s="15" customFormat="1">
      <c r="A150" s="15"/>
      <c r="B150" s="246"/>
      <c r="C150" s="247"/>
      <c r="D150" s="218" t="s">
        <v>135</v>
      </c>
      <c r="E150" s="248" t="s">
        <v>19</v>
      </c>
      <c r="F150" s="249" t="s">
        <v>138</v>
      </c>
      <c r="G150" s="247"/>
      <c r="H150" s="250">
        <v>27.100000000000001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6" t="s">
        <v>135</v>
      </c>
      <c r="AU150" s="256" t="s">
        <v>84</v>
      </c>
      <c r="AV150" s="15" t="s">
        <v>130</v>
      </c>
      <c r="AW150" s="15" t="s">
        <v>34</v>
      </c>
      <c r="AX150" s="15" t="s">
        <v>82</v>
      </c>
      <c r="AY150" s="256" t="s">
        <v>123</v>
      </c>
    </row>
    <row r="151" s="2" customFormat="1" ht="21.75" customHeight="1">
      <c r="A151" s="39"/>
      <c r="B151" s="40"/>
      <c r="C151" s="205" t="s">
        <v>215</v>
      </c>
      <c r="D151" s="205" t="s">
        <v>125</v>
      </c>
      <c r="E151" s="206" t="s">
        <v>309</v>
      </c>
      <c r="F151" s="207" t="s">
        <v>310</v>
      </c>
      <c r="G151" s="208" t="s">
        <v>141</v>
      </c>
      <c r="H151" s="209">
        <v>472.5</v>
      </c>
      <c r="I151" s="210"/>
      <c r="J151" s="211">
        <f>ROUND(I151*H151,2)</f>
        <v>0</v>
      </c>
      <c r="K151" s="207" t="s">
        <v>311</v>
      </c>
      <c r="L151" s="45"/>
      <c r="M151" s="212" t="s">
        <v>19</v>
      </c>
      <c r="N151" s="213" t="s">
        <v>45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130</v>
      </c>
      <c r="AT151" s="216" t="s">
        <v>125</v>
      </c>
      <c r="AU151" s="216" t="s">
        <v>84</v>
      </c>
      <c r="AY151" s="18" t="s">
        <v>123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82</v>
      </c>
      <c r="BK151" s="217">
        <f>ROUND(I151*H151,2)</f>
        <v>0</v>
      </c>
      <c r="BL151" s="18" t="s">
        <v>130</v>
      </c>
      <c r="BM151" s="216" t="s">
        <v>218</v>
      </c>
    </row>
    <row r="152" s="2" customFormat="1">
      <c r="A152" s="39"/>
      <c r="B152" s="40"/>
      <c r="C152" s="41"/>
      <c r="D152" s="218" t="s">
        <v>131</v>
      </c>
      <c r="E152" s="41"/>
      <c r="F152" s="219" t="s">
        <v>312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131</v>
      </c>
      <c r="AU152" s="18" t="s">
        <v>84</v>
      </c>
    </row>
    <row r="153" s="13" customFormat="1">
      <c r="A153" s="13"/>
      <c r="B153" s="225"/>
      <c r="C153" s="226"/>
      <c r="D153" s="218" t="s">
        <v>135</v>
      </c>
      <c r="E153" s="227" t="s">
        <v>19</v>
      </c>
      <c r="F153" s="228" t="s">
        <v>313</v>
      </c>
      <c r="G153" s="226"/>
      <c r="H153" s="227" t="s">
        <v>19</v>
      </c>
      <c r="I153" s="229"/>
      <c r="J153" s="226"/>
      <c r="K153" s="226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135</v>
      </c>
      <c r="AU153" s="234" t="s">
        <v>84</v>
      </c>
      <c r="AV153" s="13" t="s">
        <v>82</v>
      </c>
      <c r="AW153" s="13" t="s">
        <v>34</v>
      </c>
      <c r="AX153" s="13" t="s">
        <v>74</v>
      </c>
      <c r="AY153" s="234" t="s">
        <v>123</v>
      </c>
    </row>
    <row r="154" s="13" customFormat="1">
      <c r="A154" s="13"/>
      <c r="B154" s="225"/>
      <c r="C154" s="226"/>
      <c r="D154" s="218" t="s">
        <v>135</v>
      </c>
      <c r="E154" s="227" t="s">
        <v>19</v>
      </c>
      <c r="F154" s="228" t="s">
        <v>314</v>
      </c>
      <c r="G154" s="226"/>
      <c r="H154" s="227" t="s">
        <v>19</v>
      </c>
      <c r="I154" s="229"/>
      <c r="J154" s="226"/>
      <c r="K154" s="226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135</v>
      </c>
      <c r="AU154" s="234" t="s">
        <v>84</v>
      </c>
      <c r="AV154" s="13" t="s">
        <v>82</v>
      </c>
      <c r="AW154" s="13" t="s">
        <v>34</v>
      </c>
      <c r="AX154" s="13" t="s">
        <v>74</v>
      </c>
      <c r="AY154" s="234" t="s">
        <v>123</v>
      </c>
    </row>
    <row r="155" s="13" customFormat="1">
      <c r="A155" s="13"/>
      <c r="B155" s="225"/>
      <c r="C155" s="226"/>
      <c r="D155" s="218" t="s">
        <v>135</v>
      </c>
      <c r="E155" s="227" t="s">
        <v>19</v>
      </c>
      <c r="F155" s="228" t="s">
        <v>315</v>
      </c>
      <c r="G155" s="226"/>
      <c r="H155" s="227" t="s">
        <v>19</v>
      </c>
      <c r="I155" s="229"/>
      <c r="J155" s="226"/>
      <c r="K155" s="226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135</v>
      </c>
      <c r="AU155" s="234" t="s">
        <v>84</v>
      </c>
      <c r="AV155" s="13" t="s">
        <v>82</v>
      </c>
      <c r="AW155" s="13" t="s">
        <v>34</v>
      </c>
      <c r="AX155" s="13" t="s">
        <v>74</v>
      </c>
      <c r="AY155" s="234" t="s">
        <v>123</v>
      </c>
    </row>
    <row r="156" s="14" customFormat="1">
      <c r="A156" s="14"/>
      <c r="B156" s="235"/>
      <c r="C156" s="236"/>
      <c r="D156" s="218" t="s">
        <v>135</v>
      </c>
      <c r="E156" s="237" t="s">
        <v>19</v>
      </c>
      <c r="F156" s="238" t="s">
        <v>316</v>
      </c>
      <c r="G156" s="236"/>
      <c r="H156" s="239">
        <v>472.5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135</v>
      </c>
      <c r="AU156" s="245" t="s">
        <v>84</v>
      </c>
      <c r="AV156" s="14" t="s">
        <v>84</v>
      </c>
      <c r="AW156" s="14" t="s">
        <v>34</v>
      </c>
      <c r="AX156" s="14" t="s">
        <v>74</v>
      </c>
      <c r="AY156" s="245" t="s">
        <v>123</v>
      </c>
    </row>
    <row r="157" s="15" customFormat="1">
      <c r="A157" s="15"/>
      <c r="B157" s="246"/>
      <c r="C157" s="247"/>
      <c r="D157" s="218" t="s">
        <v>135</v>
      </c>
      <c r="E157" s="248" t="s">
        <v>19</v>
      </c>
      <c r="F157" s="249" t="s">
        <v>138</v>
      </c>
      <c r="G157" s="247"/>
      <c r="H157" s="250">
        <v>472.5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135</v>
      </c>
      <c r="AU157" s="256" t="s">
        <v>84</v>
      </c>
      <c r="AV157" s="15" t="s">
        <v>130</v>
      </c>
      <c r="AW157" s="15" t="s">
        <v>34</v>
      </c>
      <c r="AX157" s="15" t="s">
        <v>82</v>
      </c>
      <c r="AY157" s="256" t="s">
        <v>123</v>
      </c>
    </row>
    <row r="158" s="2" customFormat="1" ht="16.5" customHeight="1">
      <c r="A158" s="39"/>
      <c r="B158" s="40"/>
      <c r="C158" s="205" t="s">
        <v>178</v>
      </c>
      <c r="D158" s="205" t="s">
        <v>125</v>
      </c>
      <c r="E158" s="206" t="s">
        <v>317</v>
      </c>
      <c r="F158" s="207" t="s">
        <v>318</v>
      </c>
      <c r="G158" s="208" t="s">
        <v>171</v>
      </c>
      <c r="H158" s="209">
        <v>7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45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130</v>
      </c>
      <c r="AT158" s="216" t="s">
        <v>125</v>
      </c>
      <c r="AU158" s="216" t="s">
        <v>84</v>
      </c>
      <c r="AY158" s="18" t="s">
        <v>123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82</v>
      </c>
      <c r="BK158" s="217">
        <f>ROUND(I158*H158,2)</f>
        <v>0</v>
      </c>
      <c r="BL158" s="18" t="s">
        <v>130</v>
      </c>
      <c r="BM158" s="216" t="s">
        <v>223</v>
      </c>
    </row>
    <row r="159" s="2" customFormat="1">
      <c r="A159" s="39"/>
      <c r="B159" s="40"/>
      <c r="C159" s="41"/>
      <c r="D159" s="218" t="s">
        <v>131</v>
      </c>
      <c r="E159" s="41"/>
      <c r="F159" s="219" t="s">
        <v>319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84</v>
      </c>
    </row>
    <row r="160" s="2" customFormat="1">
      <c r="A160" s="39"/>
      <c r="B160" s="40"/>
      <c r="C160" s="41"/>
      <c r="D160" s="218" t="s">
        <v>173</v>
      </c>
      <c r="E160" s="41"/>
      <c r="F160" s="267" t="s">
        <v>320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173</v>
      </c>
      <c r="AU160" s="18" t="s">
        <v>84</v>
      </c>
    </row>
    <row r="161" s="13" customFormat="1">
      <c r="A161" s="13"/>
      <c r="B161" s="225"/>
      <c r="C161" s="226"/>
      <c r="D161" s="218" t="s">
        <v>135</v>
      </c>
      <c r="E161" s="227" t="s">
        <v>19</v>
      </c>
      <c r="F161" s="228" t="s">
        <v>321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135</v>
      </c>
      <c r="AU161" s="234" t="s">
        <v>84</v>
      </c>
      <c r="AV161" s="13" t="s">
        <v>82</v>
      </c>
      <c r="AW161" s="13" t="s">
        <v>34</v>
      </c>
      <c r="AX161" s="13" t="s">
        <v>74</v>
      </c>
      <c r="AY161" s="234" t="s">
        <v>123</v>
      </c>
    </row>
    <row r="162" s="13" customFormat="1">
      <c r="A162" s="13"/>
      <c r="B162" s="225"/>
      <c r="C162" s="226"/>
      <c r="D162" s="218" t="s">
        <v>135</v>
      </c>
      <c r="E162" s="227" t="s">
        <v>19</v>
      </c>
      <c r="F162" s="228" t="s">
        <v>322</v>
      </c>
      <c r="G162" s="226"/>
      <c r="H162" s="227" t="s">
        <v>19</v>
      </c>
      <c r="I162" s="229"/>
      <c r="J162" s="226"/>
      <c r="K162" s="226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135</v>
      </c>
      <c r="AU162" s="234" t="s">
        <v>84</v>
      </c>
      <c r="AV162" s="13" t="s">
        <v>82</v>
      </c>
      <c r="AW162" s="13" t="s">
        <v>34</v>
      </c>
      <c r="AX162" s="13" t="s">
        <v>74</v>
      </c>
      <c r="AY162" s="234" t="s">
        <v>123</v>
      </c>
    </row>
    <row r="163" s="14" customFormat="1">
      <c r="A163" s="14"/>
      <c r="B163" s="235"/>
      <c r="C163" s="236"/>
      <c r="D163" s="218" t="s">
        <v>135</v>
      </c>
      <c r="E163" s="237" t="s">
        <v>19</v>
      </c>
      <c r="F163" s="238" t="s">
        <v>175</v>
      </c>
      <c r="G163" s="236"/>
      <c r="H163" s="239">
        <v>7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135</v>
      </c>
      <c r="AU163" s="245" t="s">
        <v>84</v>
      </c>
      <c r="AV163" s="14" t="s">
        <v>84</v>
      </c>
      <c r="AW163" s="14" t="s">
        <v>34</v>
      </c>
      <c r="AX163" s="14" t="s">
        <v>74</v>
      </c>
      <c r="AY163" s="245" t="s">
        <v>123</v>
      </c>
    </row>
    <row r="164" s="15" customFormat="1">
      <c r="A164" s="15"/>
      <c r="B164" s="246"/>
      <c r="C164" s="247"/>
      <c r="D164" s="218" t="s">
        <v>135</v>
      </c>
      <c r="E164" s="248" t="s">
        <v>19</v>
      </c>
      <c r="F164" s="249" t="s">
        <v>138</v>
      </c>
      <c r="G164" s="247"/>
      <c r="H164" s="250">
        <v>7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135</v>
      </c>
      <c r="AU164" s="256" t="s">
        <v>84</v>
      </c>
      <c r="AV164" s="15" t="s">
        <v>130</v>
      </c>
      <c r="AW164" s="15" t="s">
        <v>34</v>
      </c>
      <c r="AX164" s="15" t="s">
        <v>82</v>
      </c>
      <c r="AY164" s="256" t="s">
        <v>123</v>
      </c>
    </row>
    <row r="165" s="2" customFormat="1" ht="16.5" customHeight="1">
      <c r="A165" s="39"/>
      <c r="B165" s="40"/>
      <c r="C165" s="205" t="s">
        <v>8</v>
      </c>
      <c r="D165" s="205" t="s">
        <v>125</v>
      </c>
      <c r="E165" s="206" t="s">
        <v>323</v>
      </c>
      <c r="F165" s="207" t="s">
        <v>324</v>
      </c>
      <c r="G165" s="208" t="s">
        <v>325</v>
      </c>
      <c r="H165" s="209">
        <v>7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45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130</v>
      </c>
      <c r="AT165" s="216" t="s">
        <v>125</v>
      </c>
      <c r="AU165" s="216" t="s">
        <v>84</v>
      </c>
      <c r="AY165" s="18" t="s">
        <v>123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82</v>
      </c>
      <c r="BK165" s="217">
        <f>ROUND(I165*H165,2)</f>
        <v>0</v>
      </c>
      <c r="BL165" s="18" t="s">
        <v>130</v>
      </c>
      <c r="BM165" s="216" t="s">
        <v>226</v>
      </c>
    </row>
    <row r="166" s="2" customFormat="1">
      <c r="A166" s="39"/>
      <c r="B166" s="40"/>
      <c r="C166" s="41"/>
      <c r="D166" s="218" t="s">
        <v>131</v>
      </c>
      <c r="E166" s="41"/>
      <c r="F166" s="219" t="s">
        <v>324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131</v>
      </c>
      <c r="AU166" s="18" t="s">
        <v>84</v>
      </c>
    </row>
    <row r="167" s="13" customFormat="1">
      <c r="A167" s="13"/>
      <c r="B167" s="225"/>
      <c r="C167" s="226"/>
      <c r="D167" s="218" t="s">
        <v>135</v>
      </c>
      <c r="E167" s="227" t="s">
        <v>19</v>
      </c>
      <c r="F167" s="228" t="s">
        <v>326</v>
      </c>
      <c r="G167" s="226"/>
      <c r="H167" s="227" t="s">
        <v>19</v>
      </c>
      <c r="I167" s="229"/>
      <c r="J167" s="226"/>
      <c r="K167" s="226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135</v>
      </c>
      <c r="AU167" s="234" t="s">
        <v>84</v>
      </c>
      <c r="AV167" s="13" t="s">
        <v>82</v>
      </c>
      <c r="AW167" s="13" t="s">
        <v>34</v>
      </c>
      <c r="AX167" s="13" t="s">
        <v>74</v>
      </c>
      <c r="AY167" s="234" t="s">
        <v>123</v>
      </c>
    </row>
    <row r="168" s="13" customFormat="1">
      <c r="A168" s="13"/>
      <c r="B168" s="225"/>
      <c r="C168" s="226"/>
      <c r="D168" s="218" t="s">
        <v>135</v>
      </c>
      <c r="E168" s="227" t="s">
        <v>19</v>
      </c>
      <c r="F168" s="228" t="s">
        <v>327</v>
      </c>
      <c r="G168" s="226"/>
      <c r="H168" s="227" t="s">
        <v>19</v>
      </c>
      <c r="I168" s="229"/>
      <c r="J168" s="226"/>
      <c r="K168" s="226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135</v>
      </c>
      <c r="AU168" s="234" t="s">
        <v>84</v>
      </c>
      <c r="AV168" s="13" t="s">
        <v>82</v>
      </c>
      <c r="AW168" s="13" t="s">
        <v>34</v>
      </c>
      <c r="AX168" s="13" t="s">
        <v>74</v>
      </c>
      <c r="AY168" s="234" t="s">
        <v>123</v>
      </c>
    </row>
    <row r="169" s="14" customFormat="1">
      <c r="A169" s="14"/>
      <c r="B169" s="235"/>
      <c r="C169" s="236"/>
      <c r="D169" s="218" t="s">
        <v>135</v>
      </c>
      <c r="E169" s="237" t="s">
        <v>19</v>
      </c>
      <c r="F169" s="238" t="s">
        <v>175</v>
      </c>
      <c r="G169" s="236"/>
      <c r="H169" s="239">
        <v>7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135</v>
      </c>
      <c r="AU169" s="245" t="s">
        <v>84</v>
      </c>
      <c r="AV169" s="14" t="s">
        <v>84</v>
      </c>
      <c r="AW169" s="14" t="s">
        <v>34</v>
      </c>
      <c r="AX169" s="14" t="s">
        <v>74</v>
      </c>
      <c r="AY169" s="245" t="s">
        <v>123</v>
      </c>
    </row>
    <row r="170" s="15" customFormat="1">
      <c r="A170" s="15"/>
      <c r="B170" s="246"/>
      <c r="C170" s="247"/>
      <c r="D170" s="218" t="s">
        <v>135</v>
      </c>
      <c r="E170" s="248" t="s">
        <v>19</v>
      </c>
      <c r="F170" s="249" t="s">
        <v>138</v>
      </c>
      <c r="G170" s="247"/>
      <c r="H170" s="250">
        <v>7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135</v>
      </c>
      <c r="AU170" s="256" t="s">
        <v>84</v>
      </c>
      <c r="AV170" s="15" t="s">
        <v>130</v>
      </c>
      <c r="AW170" s="15" t="s">
        <v>34</v>
      </c>
      <c r="AX170" s="15" t="s">
        <v>82</v>
      </c>
      <c r="AY170" s="256" t="s">
        <v>123</v>
      </c>
    </row>
    <row r="171" s="2" customFormat="1" ht="16.5" customHeight="1">
      <c r="A171" s="39"/>
      <c r="B171" s="40"/>
      <c r="C171" s="205" t="s">
        <v>183</v>
      </c>
      <c r="D171" s="205" t="s">
        <v>125</v>
      </c>
      <c r="E171" s="206" t="s">
        <v>328</v>
      </c>
      <c r="F171" s="207" t="s">
        <v>329</v>
      </c>
      <c r="G171" s="208" t="s">
        <v>141</v>
      </c>
      <c r="H171" s="209">
        <v>472.5</v>
      </c>
      <c r="I171" s="210"/>
      <c r="J171" s="211">
        <f>ROUND(I171*H171,2)</f>
        <v>0</v>
      </c>
      <c r="K171" s="207" t="s">
        <v>129</v>
      </c>
      <c r="L171" s="45"/>
      <c r="M171" s="212" t="s">
        <v>19</v>
      </c>
      <c r="N171" s="213" t="s">
        <v>45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130</v>
      </c>
      <c r="AT171" s="216" t="s">
        <v>125</v>
      </c>
      <c r="AU171" s="216" t="s">
        <v>84</v>
      </c>
      <c r="AY171" s="18" t="s">
        <v>123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82</v>
      </c>
      <c r="BK171" s="217">
        <f>ROUND(I171*H171,2)</f>
        <v>0</v>
      </c>
      <c r="BL171" s="18" t="s">
        <v>130</v>
      </c>
      <c r="BM171" s="216" t="s">
        <v>232</v>
      </c>
    </row>
    <row r="172" s="2" customFormat="1">
      <c r="A172" s="39"/>
      <c r="B172" s="40"/>
      <c r="C172" s="41"/>
      <c r="D172" s="218" t="s">
        <v>131</v>
      </c>
      <c r="E172" s="41"/>
      <c r="F172" s="219" t="s">
        <v>330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131</v>
      </c>
      <c r="AU172" s="18" t="s">
        <v>84</v>
      </c>
    </row>
    <row r="173" s="2" customFormat="1">
      <c r="A173" s="39"/>
      <c r="B173" s="40"/>
      <c r="C173" s="41"/>
      <c r="D173" s="223" t="s">
        <v>133</v>
      </c>
      <c r="E173" s="41"/>
      <c r="F173" s="224" t="s">
        <v>331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133</v>
      </c>
      <c r="AU173" s="18" t="s">
        <v>84</v>
      </c>
    </row>
    <row r="174" s="13" customFormat="1">
      <c r="A174" s="13"/>
      <c r="B174" s="225"/>
      <c r="C174" s="226"/>
      <c r="D174" s="218" t="s">
        <v>135</v>
      </c>
      <c r="E174" s="227" t="s">
        <v>19</v>
      </c>
      <c r="F174" s="228" t="s">
        <v>313</v>
      </c>
      <c r="G174" s="226"/>
      <c r="H174" s="227" t="s">
        <v>19</v>
      </c>
      <c r="I174" s="229"/>
      <c r="J174" s="226"/>
      <c r="K174" s="226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135</v>
      </c>
      <c r="AU174" s="234" t="s">
        <v>84</v>
      </c>
      <c r="AV174" s="13" t="s">
        <v>82</v>
      </c>
      <c r="AW174" s="13" t="s">
        <v>34</v>
      </c>
      <c r="AX174" s="13" t="s">
        <v>74</v>
      </c>
      <c r="AY174" s="234" t="s">
        <v>123</v>
      </c>
    </row>
    <row r="175" s="13" customFormat="1">
      <c r="A175" s="13"/>
      <c r="B175" s="225"/>
      <c r="C175" s="226"/>
      <c r="D175" s="218" t="s">
        <v>135</v>
      </c>
      <c r="E175" s="227" t="s">
        <v>19</v>
      </c>
      <c r="F175" s="228" t="s">
        <v>332</v>
      </c>
      <c r="G175" s="226"/>
      <c r="H175" s="227" t="s">
        <v>19</v>
      </c>
      <c r="I175" s="229"/>
      <c r="J175" s="226"/>
      <c r="K175" s="226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135</v>
      </c>
      <c r="AU175" s="234" t="s">
        <v>84</v>
      </c>
      <c r="AV175" s="13" t="s">
        <v>82</v>
      </c>
      <c r="AW175" s="13" t="s">
        <v>34</v>
      </c>
      <c r="AX175" s="13" t="s">
        <v>74</v>
      </c>
      <c r="AY175" s="234" t="s">
        <v>123</v>
      </c>
    </row>
    <row r="176" s="14" customFormat="1">
      <c r="A176" s="14"/>
      <c r="B176" s="235"/>
      <c r="C176" s="236"/>
      <c r="D176" s="218" t="s">
        <v>135</v>
      </c>
      <c r="E176" s="237" t="s">
        <v>19</v>
      </c>
      <c r="F176" s="238" t="s">
        <v>316</v>
      </c>
      <c r="G176" s="236"/>
      <c r="H176" s="239">
        <v>472.5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135</v>
      </c>
      <c r="AU176" s="245" t="s">
        <v>84</v>
      </c>
      <c r="AV176" s="14" t="s">
        <v>84</v>
      </c>
      <c r="AW176" s="14" t="s">
        <v>34</v>
      </c>
      <c r="AX176" s="14" t="s">
        <v>74</v>
      </c>
      <c r="AY176" s="245" t="s">
        <v>123</v>
      </c>
    </row>
    <row r="177" s="15" customFormat="1">
      <c r="A177" s="15"/>
      <c r="B177" s="246"/>
      <c r="C177" s="247"/>
      <c r="D177" s="218" t="s">
        <v>135</v>
      </c>
      <c r="E177" s="248" t="s">
        <v>19</v>
      </c>
      <c r="F177" s="249" t="s">
        <v>138</v>
      </c>
      <c r="G177" s="247"/>
      <c r="H177" s="250">
        <v>472.5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135</v>
      </c>
      <c r="AU177" s="256" t="s">
        <v>84</v>
      </c>
      <c r="AV177" s="15" t="s">
        <v>130</v>
      </c>
      <c r="AW177" s="15" t="s">
        <v>34</v>
      </c>
      <c r="AX177" s="15" t="s">
        <v>82</v>
      </c>
      <c r="AY177" s="256" t="s">
        <v>123</v>
      </c>
    </row>
    <row r="178" s="2" customFormat="1" ht="21.75" customHeight="1">
      <c r="A178" s="39"/>
      <c r="B178" s="40"/>
      <c r="C178" s="205" t="s">
        <v>233</v>
      </c>
      <c r="D178" s="205" t="s">
        <v>125</v>
      </c>
      <c r="E178" s="206" t="s">
        <v>148</v>
      </c>
      <c r="F178" s="207" t="s">
        <v>149</v>
      </c>
      <c r="G178" s="208" t="s">
        <v>141</v>
      </c>
      <c r="H178" s="209">
        <v>464.80000000000001</v>
      </c>
      <c r="I178" s="210"/>
      <c r="J178" s="211">
        <f>ROUND(I178*H178,2)</f>
        <v>0</v>
      </c>
      <c r="K178" s="207" t="s">
        <v>129</v>
      </c>
      <c r="L178" s="45"/>
      <c r="M178" s="212" t="s">
        <v>19</v>
      </c>
      <c r="N178" s="213" t="s">
        <v>45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130</v>
      </c>
      <c r="AT178" s="216" t="s">
        <v>125</v>
      </c>
      <c r="AU178" s="216" t="s">
        <v>84</v>
      </c>
      <c r="AY178" s="18" t="s">
        <v>123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82</v>
      </c>
      <c r="BK178" s="217">
        <f>ROUND(I178*H178,2)</f>
        <v>0</v>
      </c>
      <c r="BL178" s="18" t="s">
        <v>130</v>
      </c>
      <c r="BM178" s="216" t="s">
        <v>236</v>
      </c>
    </row>
    <row r="179" s="2" customFormat="1">
      <c r="A179" s="39"/>
      <c r="B179" s="40"/>
      <c r="C179" s="41"/>
      <c r="D179" s="218" t="s">
        <v>131</v>
      </c>
      <c r="E179" s="41"/>
      <c r="F179" s="219" t="s">
        <v>151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131</v>
      </c>
      <c r="AU179" s="18" t="s">
        <v>84</v>
      </c>
    </row>
    <row r="180" s="2" customFormat="1">
      <c r="A180" s="39"/>
      <c r="B180" s="40"/>
      <c r="C180" s="41"/>
      <c r="D180" s="223" t="s">
        <v>133</v>
      </c>
      <c r="E180" s="41"/>
      <c r="F180" s="224" t="s">
        <v>152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133</v>
      </c>
      <c r="AU180" s="18" t="s">
        <v>84</v>
      </c>
    </row>
    <row r="181" s="13" customFormat="1">
      <c r="A181" s="13"/>
      <c r="B181" s="225"/>
      <c r="C181" s="226"/>
      <c r="D181" s="218" t="s">
        <v>135</v>
      </c>
      <c r="E181" s="227" t="s">
        <v>19</v>
      </c>
      <c r="F181" s="228" t="s">
        <v>153</v>
      </c>
      <c r="G181" s="226"/>
      <c r="H181" s="227" t="s">
        <v>19</v>
      </c>
      <c r="I181" s="229"/>
      <c r="J181" s="226"/>
      <c r="K181" s="226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135</v>
      </c>
      <c r="AU181" s="234" t="s">
        <v>84</v>
      </c>
      <c r="AV181" s="13" t="s">
        <v>82</v>
      </c>
      <c r="AW181" s="13" t="s">
        <v>34</v>
      </c>
      <c r="AX181" s="13" t="s">
        <v>74</v>
      </c>
      <c r="AY181" s="234" t="s">
        <v>123</v>
      </c>
    </row>
    <row r="182" s="13" customFormat="1">
      <c r="A182" s="13"/>
      <c r="B182" s="225"/>
      <c r="C182" s="226"/>
      <c r="D182" s="218" t="s">
        <v>135</v>
      </c>
      <c r="E182" s="227" t="s">
        <v>19</v>
      </c>
      <c r="F182" s="228" t="s">
        <v>333</v>
      </c>
      <c r="G182" s="226"/>
      <c r="H182" s="227" t="s">
        <v>19</v>
      </c>
      <c r="I182" s="229"/>
      <c r="J182" s="226"/>
      <c r="K182" s="226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135</v>
      </c>
      <c r="AU182" s="234" t="s">
        <v>84</v>
      </c>
      <c r="AV182" s="13" t="s">
        <v>82</v>
      </c>
      <c r="AW182" s="13" t="s">
        <v>34</v>
      </c>
      <c r="AX182" s="13" t="s">
        <v>74</v>
      </c>
      <c r="AY182" s="234" t="s">
        <v>123</v>
      </c>
    </row>
    <row r="183" s="14" customFormat="1">
      <c r="A183" s="14"/>
      <c r="B183" s="235"/>
      <c r="C183" s="236"/>
      <c r="D183" s="218" t="s">
        <v>135</v>
      </c>
      <c r="E183" s="237" t="s">
        <v>19</v>
      </c>
      <c r="F183" s="238" t="s">
        <v>334</v>
      </c>
      <c r="G183" s="236"/>
      <c r="H183" s="239">
        <v>464.80000000000001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135</v>
      </c>
      <c r="AU183" s="245" t="s">
        <v>84</v>
      </c>
      <c r="AV183" s="14" t="s">
        <v>84</v>
      </c>
      <c r="AW183" s="14" t="s">
        <v>34</v>
      </c>
      <c r="AX183" s="14" t="s">
        <v>74</v>
      </c>
      <c r="AY183" s="245" t="s">
        <v>123</v>
      </c>
    </row>
    <row r="184" s="15" customFormat="1">
      <c r="A184" s="15"/>
      <c r="B184" s="246"/>
      <c r="C184" s="247"/>
      <c r="D184" s="218" t="s">
        <v>135</v>
      </c>
      <c r="E184" s="248" t="s">
        <v>19</v>
      </c>
      <c r="F184" s="249" t="s">
        <v>138</v>
      </c>
      <c r="G184" s="247"/>
      <c r="H184" s="250">
        <v>464.80000000000001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6" t="s">
        <v>135</v>
      </c>
      <c r="AU184" s="256" t="s">
        <v>84</v>
      </c>
      <c r="AV184" s="15" t="s">
        <v>130</v>
      </c>
      <c r="AW184" s="15" t="s">
        <v>34</v>
      </c>
      <c r="AX184" s="15" t="s">
        <v>82</v>
      </c>
      <c r="AY184" s="256" t="s">
        <v>123</v>
      </c>
    </row>
    <row r="185" s="2" customFormat="1" ht="24.15" customHeight="1">
      <c r="A185" s="39"/>
      <c r="B185" s="40"/>
      <c r="C185" s="205" t="s">
        <v>192</v>
      </c>
      <c r="D185" s="205" t="s">
        <v>125</v>
      </c>
      <c r="E185" s="206" t="s">
        <v>156</v>
      </c>
      <c r="F185" s="207" t="s">
        <v>157</v>
      </c>
      <c r="G185" s="208" t="s">
        <v>141</v>
      </c>
      <c r="H185" s="209">
        <v>3718.4000000000001</v>
      </c>
      <c r="I185" s="210"/>
      <c r="J185" s="211">
        <f>ROUND(I185*H185,2)</f>
        <v>0</v>
      </c>
      <c r="K185" s="207" t="s">
        <v>129</v>
      </c>
      <c r="L185" s="45"/>
      <c r="M185" s="212" t="s">
        <v>19</v>
      </c>
      <c r="N185" s="213" t="s">
        <v>45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130</v>
      </c>
      <c r="AT185" s="216" t="s">
        <v>125</v>
      </c>
      <c r="AU185" s="216" t="s">
        <v>84</v>
      </c>
      <c r="AY185" s="18" t="s">
        <v>123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82</v>
      </c>
      <c r="BK185" s="217">
        <f>ROUND(I185*H185,2)</f>
        <v>0</v>
      </c>
      <c r="BL185" s="18" t="s">
        <v>130</v>
      </c>
      <c r="BM185" s="216" t="s">
        <v>242</v>
      </c>
    </row>
    <row r="186" s="2" customFormat="1">
      <c r="A186" s="39"/>
      <c r="B186" s="40"/>
      <c r="C186" s="41"/>
      <c r="D186" s="218" t="s">
        <v>131</v>
      </c>
      <c r="E186" s="41"/>
      <c r="F186" s="219" t="s">
        <v>159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131</v>
      </c>
      <c r="AU186" s="18" t="s">
        <v>84</v>
      </c>
    </row>
    <row r="187" s="2" customFormat="1">
      <c r="A187" s="39"/>
      <c r="B187" s="40"/>
      <c r="C187" s="41"/>
      <c r="D187" s="223" t="s">
        <v>133</v>
      </c>
      <c r="E187" s="41"/>
      <c r="F187" s="224" t="s">
        <v>160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133</v>
      </c>
      <c r="AU187" s="18" t="s">
        <v>84</v>
      </c>
    </row>
    <row r="188" s="13" customFormat="1">
      <c r="A188" s="13"/>
      <c r="B188" s="225"/>
      <c r="C188" s="226"/>
      <c r="D188" s="218" t="s">
        <v>135</v>
      </c>
      <c r="E188" s="227" t="s">
        <v>19</v>
      </c>
      <c r="F188" s="228" t="s">
        <v>153</v>
      </c>
      <c r="G188" s="226"/>
      <c r="H188" s="227" t="s">
        <v>19</v>
      </c>
      <c r="I188" s="229"/>
      <c r="J188" s="226"/>
      <c r="K188" s="226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135</v>
      </c>
      <c r="AU188" s="234" t="s">
        <v>84</v>
      </c>
      <c r="AV188" s="13" t="s">
        <v>82</v>
      </c>
      <c r="AW188" s="13" t="s">
        <v>34</v>
      </c>
      <c r="AX188" s="13" t="s">
        <v>74</v>
      </c>
      <c r="AY188" s="234" t="s">
        <v>123</v>
      </c>
    </row>
    <row r="189" s="13" customFormat="1">
      <c r="A189" s="13"/>
      <c r="B189" s="225"/>
      <c r="C189" s="226"/>
      <c r="D189" s="218" t="s">
        <v>135</v>
      </c>
      <c r="E189" s="227" t="s">
        <v>19</v>
      </c>
      <c r="F189" s="228" t="s">
        <v>333</v>
      </c>
      <c r="G189" s="226"/>
      <c r="H189" s="227" t="s">
        <v>19</v>
      </c>
      <c r="I189" s="229"/>
      <c r="J189" s="226"/>
      <c r="K189" s="226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135</v>
      </c>
      <c r="AU189" s="234" t="s">
        <v>84</v>
      </c>
      <c r="AV189" s="13" t="s">
        <v>82</v>
      </c>
      <c r="AW189" s="13" t="s">
        <v>34</v>
      </c>
      <c r="AX189" s="13" t="s">
        <v>74</v>
      </c>
      <c r="AY189" s="234" t="s">
        <v>123</v>
      </c>
    </row>
    <row r="190" s="14" customFormat="1">
      <c r="A190" s="14"/>
      <c r="B190" s="235"/>
      <c r="C190" s="236"/>
      <c r="D190" s="218" t="s">
        <v>135</v>
      </c>
      <c r="E190" s="237" t="s">
        <v>19</v>
      </c>
      <c r="F190" s="238" t="s">
        <v>335</v>
      </c>
      <c r="G190" s="236"/>
      <c r="H190" s="239">
        <v>3718.4000000000001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135</v>
      </c>
      <c r="AU190" s="245" t="s">
        <v>84</v>
      </c>
      <c r="AV190" s="14" t="s">
        <v>84</v>
      </c>
      <c r="AW190" s="14" t="s">
        <v>34</v>
      </c>
      <c r="AX190" s="14" t="s">
        <v>74</v>
      </c>
      <c r="AY190" s="245" t="s">
        <v>123</v>
      </c>
    </row>
    <row r="191" s="15" customFormat="1">
      <c r="A191" s="15"/>
      <c r="B191" s="246"/>
      <c r="C191" s="247"/>
      <c r="D191" s="218" t="s">
        <v>135</v>
      </c>
      <c r="E191" s="248" t="s">
        <v>19</v>
      </c>
      <c r="F191" s="249" t="s">
        <v>138</v>
      </c>
      <c r="G191" s="247"/>
      <c r="H191" s="250">
        <v>3718.4000000000001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135</v>
      </c>
      <c r="AU191" s="256" t="s">
        <v>84</v>
      </c>
      <c r="AV191" s="15" t="s">
        <v>130</v>
      </c>
      <c r="AW191" s="15" t="s">
        <v>34</v>
      </c>
      <c r="AX191" s="15" t="s">
        <v>82</v>
      </c>
      <c r="AY191" s="256" t="s">
        <v>123</v>
      </c>
    </row>
    <row r="192" s="2" customFormat="1" ht="16.5" customHeight="1">
      <c r="A192" s="39"/>
      <c r="B192" s="40"/>
      <c r="C192" s="205" t="s">
        <v>247</v>
      </c>
      <c r="D192" s="205" t="s">
        <v>125</v>
      </c>
      <c r="E192" s="206" t="s">
        <v>176</v>
      </c>
      <c r="F192" s="207" t="s">
        <v>177</v>
      </c>
      <c r="G192" s="208" t="s">
        <v>141</v>
      </c>
      <c r="H192" s="209">
        <v>464.80000000000001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45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130</v>
      </c>
      <c r="AT192" s="216" t="s">
        <v>125</v>
      </c>
      <c r="AU192" s="216" t="s">
        <v>84</v>
      </c>
      <c r="AY192" s="18" t="s">
        <v>123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82</v>
      </c>
      <c r="BK192" s="217">
        <f>ROUND(I192*H192,2)</f>
        <v>0</v>
      </c>
      <c r="BL192" s="18" t="s">
        <v>130</v>
      </c>
      <c r="BM192" s="216" t="s">
        <v>250</v>
      </c>
    </row>
    <row r="193" s="2" customFormat="1">
      <c r="A193" s="39"/>
      <c r="B193" s="40"/>
      <c r="C193" s="41"/>
      <c r="D193" s="218" t="s">
        <v>131</v>
      </c>
      <c r="E193" s="41"/>
      <c r="F193" s="219" t="s">
        <v>177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131</v>
      </c>
      <c r="AU193" s="18" t="s">
        <v>84</v>
      </c>
    </row>
    <row r="194" s="2" customFormat="1">
      <c r="A194" s="39"/>
      <c r="B194" s="40"/>
      <c r="C194" s="41"/>
      <c r="D194" s="218" t="s">
        <v>173</v>
      </c>
      <c r="E194" s="41"/>
      <c r="F194" s="267" t="s">
        <v>179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173</v>
      </c>
      <c r="AU194" s="18" t="s">
        <v>84</v>
      </c>
    </row>
    <row r="195" s="13" customFormat="1">
      <c r="A195" s="13"/>
      <c r="B195" s="225"/>
      <c r="C195" s="226"/>
      <c r="D195" s="218" t="s">
        <v>135</v>
      </c>
      <c r="E195" s="227" t="s">
        <v>19</v>
      </c>
      <c r="F195" s="228" t="s">
        <v>153</v>
      </c>
      <c r="G195" s="226"/>
      <c r="H195" s="227" t="s">
        <v>19</v>
      </c>
      <c r="I195" s="229"/>
      <c r="J195" s="226"/>
      <c r="K195" s="226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135</v>
      </c>
      <c r="AU195" s="234" t="s">
        <v>84</v>
      </c>
      <c r="AV195" s="13" t="s">
        <v>82</v>
      </c>
      <c r="AW195" s="13" t="s">
        <v>34</v>
      </c>
      <c r="AX195" s="13" t="s">
        <v>74</v>
      </c>
      <c r="AY195" s="234" t="s">
        <v>123</v>
      </c>
    </row>
    <row r="196" s="13" customFormat="1">
      <c r="A196" s="13"/>
      <c r="B196" s="225"/>
      <c r="C196" s="226"/>
      <c r="D196" s="218" t="s">
        <v>135</v>
      </c>
      <c r="E196" s="227" t="s">
        <v>19</v>
      </c>
      <c r="F196" s="228" t="s">
        <v>333</v>
      </c>
      <c r="G196" s="226"/>
      <c r="H196" s="227" t="s">
        <v>19</v>
      </c>
      <c r="I196" s="229"/>
      <c r="J196" s="226"/>
      <c r="K196" s="226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135</v>
      </c>
      <c r="AU196" s="234" t="s">
        <v>84</v>
      </c>
      <c r="AV196" s="13" t="s">
        <v>82</v>
      </c>
      <c r="AW196" s="13" t="s">
        <v>34</v>
      </c>
      <c r="AX196" s="13" t="s">
        <v>74</v>
      </c>
      <c r="AY196" s="234" t="s">
        <v>123</v>
      </c>
    </row>
    <row r="197" s="14" customFormat="1">
      <c r="A197" s="14"/>
      <c r="B197" s="235"/>
      <c r="C197" s="236"/>
      <c r="D197" s="218" t="s">
        <v>135</v>
      </c>
      <c r="E197" s="237" t="s">
        <v>19</v>
      </c>
      <c r="F197" s="238" t="s">
        <v>334</v>
      </c>
      <c r="G197" s="236"/>
      <c r="H197" s="239">
        <v>464.80000000000001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135</v>
      </c>
      <c r="AU197" s="245" t="s">
        <v>84</v>
      </c>
      <c r="AV197" s="14" t="s">
        <v>84</v>
      </c>
      <c r="AW197" s="14" t="s">
        <v>34</v>
      </c>
      <c r="AX197" s="14" t="s">
        <v>74</v>
      </c>
      <c r="AY197" s="245" t="s">
        <v>123</v>
      </c>
    </row>
    <row r="198" s="15" customFormat="1">
      <c r="A198" s="15"/>
      <c r="B198" s="246"/>
      <c r="C198" s="247"/>
      <c r="D198" s="218" t="s">
        <v>135</v>
      </c>
      <c r="E198" s="248" t="s">
        <v>19</v>
      </c>
      <c r="F198" s="249" t="s">
        <v>138</v>
      </c>
      <c r="G198" s="247"/>
      <c r="H198" s="250">
        <v>464.80000000000001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6" t="s">
        <v>135</v>
      </c>
      <c r="AU198" s="256" t="s">
        <v>84</v>
      </c>
      <c r="AV198" s="15" t="s">
        <v>130</v>
      </c>
      <c r="AW198" s="15" t="s">
        <v>34</v>
      </c>
      <c r="AX198" s="15" t="s">
        <v>82</v>
      </c>
      <c r="AY198" s="256" t="s">
        <v>123</v>
      </c>
    </row>
    <row r="199" s="2" customFormat="1" ht="16.5" customHeight="1">
      <c r="A199" s="39"/>
      <c r="B199" s="40"/>
      <c r="C199" s="205" t="s">
        <v>199</v>
      </c>
      <c r="D199" s="205" t="s">
        <v>125</v>
      </c>
      <c r="E199" s="206" t="s">
        <v>336</v>
      </c>
      <c r="F199" s="207" t="s">
        <v>337</v>
      </c>
      <c r="G199" s="208" t="s">
        <v>338</v>
      </c>
      <c r="H199" s="209">
        <v>1</v>
      </c>
      <c r="I199" s="210"/>
      <c r="J199" s="211">
        <f>ROUND(I199*H199,2)</f>
        <v>0</v>
      </c>
      <c r="K199" s="207" t="s">
        <v>19</v>
      </c>
      <c r="L199" s="45"/>
      <c r="M199" s="212" t="s">
        <v>19</v>
      </c>
      <c r="N199" s="213" t="s">
        <v>45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130</v>
      </c>
      <c r="AT199" s="216" t="s">
        <v>125</v>
      </c>
      <c r="AU199" s="216" t="s">
        <v>84</v>
      </c>
      <c r="AY199" s="18" t="s">
        <v>123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82</v>
      </c>
      <c r="BK199" s="217">
        <f>ROUND(I199*H199,2)</f>
        <v>0</v>
      </c>
      <c r="BL199" s="18" t="s">
        <v>130</v>
      </c>
      <c r="BM199" s="216" t="s">
        <v>259</v>
      </c>
    </row>
    <row r="200" s="2" customFormat="1">
      <c r="A200" s="39"/>
      <c r="B200" s="40"/>
      <c r="C200" s="41"/>
      <c r="D200" s="218" t="s">
        <v>131</v>
      </c>
      <c r="E200" s="41"/>
      <c r="F200" s="219" t="s">
        <v>337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131</v>
      </c>
      <c r="AU200" s="18" t="s">
        <v>84</v>
      </c>
    </row>
    <row r="201" s="2" customFormat="1">
      <c r="A201" s="39"/>
      <c r="B201" s="40"/>
      <c r="C201" s="41"/>
      <c r="D201" s="218" t="s">
        <v>173</v>
      </c>
      <c r="E201" s="41"/>
      <c r="F201" s="267" t="s">
        <v>339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173</v>
      </c>
      <c r="AU201" s="18" t="s">
        <v>84</v>
      </c>
    </row>
    <row r="202" s="13" customFormat="1">
      <c r="A202" s="13"/>
      <c r="B202" s="225"/>
      <c r="C202" s="226"/>
      <c r="D202" s="218" t="s">
        <v>135</v>
      </c>
      <c r="E202" s="227" t="s">
        <v>19</v>
      </c>
      <c r="F202" s="228" t="s">
        <v>144</v>
      </c>
      <c r="G202" s="226"/>
      <c r="H202" s="227" t="s">
        <v>19</v>
      </c>
      <c r="I202" s="229"/>
      <c r="J202" s="226"/>
      <c r="K202" s="226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135</v>
      </c>
      <c r="AU202" s="234" t="s">
        <v>84</v>
      </c>
      <c r="AV202" s="13" t="s">
        <v>82</v>
      </c>
      <c r="AW202" s="13" t="s">
        <v>34</v>
      </c>
      <c r="AX202" s="13" t="s">
        <v>74</v>
      </c>
      <c r="AY202" s="234" t="s">
        <v>123</v>
      </c>
    </row>
    <row r="203" s="13" customFormat="1">
      <c r="A203" s="13"/>
      <c r="B203" s="225"/>
      <c r="C203" s="226"/>
      <c r="D203" s="218" t="s">
        <v>135</v>
      </c>
      <c r="E203" s="227" t="s">
        <v>19</v>
      </c>
      <c r="F203" s="228" t="s">
        <v>340</v>
      </c>
      <c r="G203" s="226"/>
      <c r="H203" s="227" t="s">
        <v>19</v>
      </c>
      <c r="I203" s="229"/>
      <c r="J203" s="226"/>
      <c r="K203" s="226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135</v>
      </c>
      <c r="AU203" s="234" t="s">
        <v>84</v>
      </c>
      <c r="AV203" s="13" t="s">
        <v>82</v>
      </c>
      <c r="AW203" s="13" t="s">
        <v>34</v>
      </c>
      <c r="AX203" s="13" t="s">
        <v>74</v>
      </c>
      <c r="AY203" s="234" t="s">
        <v>123</v>
      </c>
    </row>
    <row r="204" s="14" customFormat="1">
      <c r="A204" s="14"/>
      <c r="B204" s="235"/>
      <c r="C204" s="236"/>
      <c r="D204" s="218" t="s">
        <v>135</v>
      </c>
      <c r="E204" s="237" t="s">
        <v>19</v>
      </c>
      <c r="F204" s="238" t="s">
        <v>82</v>
      </c>
      <c r="G204" s="236"/>
      <c r="H204" s="239">
        <v>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135</v>
      </c>
      <c r="AU204" s="245" t="s">
        <v>84</v>
      </c>
      <c r="AV204" s="14" t="s">
        <v>84</v>
      </c>
      <c r="AW204" s="14" t="s">
        <v>34</v>
      </c>
      <c r="AX204" s="14" t="s">
        <v>74</v>
      </c>
      <c r="AY204" s="245" t="s">
        <v>123</v>
      </c>
    </row>
    <row r="205" s="15" customFormat="1">
      <c r="A205" s="15"/>
      <c r="B205" s="246"/>
      <c r="C205" s="247"/>
      <c r="D205" s="218" t="s">
        <v>135</v>
      </c>
      <c r="E205" s="248" t="s">
        <v>19</v>
      </c>
      <c r="F205" s="249" t="s">
        <v>138</v>
      </c>
      <c r="G205" s="247"/>
      <c r="H205" s="250">
        <v>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135</v>
      </c>
      <c r="AU205" s="256" t="s">
        <v>84</v>
      </c>
      <c r="AV205" s="15" t="s">
        <v>130</v>
      </c>
      <c r="AW205" s="15" t="s">
        <v>34</v>
      </c>
      <c r="AX205" s="15" t="s">
        <v>82</v>
      </c>
      <c r="AY205" s="256" t="s">
        <v>123</v>
      </c>
    </row>
    <row r="206" s="2" customFormat="1" ht="16.5" customHeight="1">
      <c r="A206" s="39"/>
      <c r="B206" s="40"/>
      <c r="C206" s="205" t="s">
        <v>7</v>
      </c>
      <c r="D206" s="205" t="s">
        <v>125</v>
      </c>
      <c r="E206" s="206" t="s">
        <v>197</v>
      </c>
      <c r="F206" s="207" t="s">
        <v>198</v>
      </c>
      <c r="G206" s="208" t="s">
        <v>171</v>
      </c>
      <c r="H206" s="209">
        <v>1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45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130</v>
      </c>
      <c r="AT206" s="216" t="s">
        <v>125</v>
      </c>
      <c r="AU206" s="216" t="s">
        <v>84</v>
      </c>
      <c r="AY206" s="18" t="s">
        <v>123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82</v>
      </c>
      <c r="BK206" s="217">
        <f>ROUND(I206*H206,2)</f>
        <v>0</v>
      </c>
      <c r="BL206" s="18" t="s">
        <v>130</v>
      </c>
      <c r="BM206" s="216" t="s">
        <v>266</v>
      </c>
    </row>
    <row r="207" s="2" customFormat="1">
      <c r="A207" s="39"/>
      <c r="B207" s="40"/>
      <c r="C207" s="41"/>
      <c r="D207" s="218" t="s">
        <v>131</v>
      </c>
      <c r="E207" s="41"/>
      <c r="F207" s="219" t="s">
        <v>198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131</v>
      </c>
      <c r="AU207" s="18" t="s">
        <v>84</v>
      </c>
    </row>
    <row r="208" s="13" customFormat="1">
      <c r="A208" s="13"/>
      <c r="B208" s="225"/>
      <c r="C208" s="226"/>
      <c r="D208" s="218" t="s">
        <v>135</v>
      </c>
      <c r="E208" s="227" t="s">
        <v>19</v>
      </c>
      <c r="F208" s="228" t="s">
        <v>341</v>
      </c>
      <c r="G208" s="226"/>
      <c r="H208" s="227" t="s">
        <v>19</v>
      </c>
      <c r="I208" s="229"/>
      <c r="J208" s="226"/>
      <c r="K208" s="226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135</v>
      </c>
      <c r="AU208" s="234" t="s">
        <v>84</v>
      </c>
      <c r="AV208" s="13" t="s">
        <v>82</v>
      </c>
      <c r="AW208" s="13" t="s">
        <v>34</v>
      </c>
      <c r="AX208" s="13" t="s">
        <v>74</v>
      </c>
      <c r="AY208" s="234" t="s">
        <v>123</v>
      </c>
    </row>
    <row r="209" s="13" customFormat="1">
      <c r="A209" s="13"/>
      <c r="B209" s="225"/>
      <c r="C209" s="226"/>
      <c r="D209" s="218" t="s">
        <v>135</v>
      </c>
      <c r="E209" s="227" t="s">
        <v>19</v>
      </c>
      <c r="F209" s="228" t="s">
        <v>200</v>
      </c>
      <c r="G209" s="226"/>
      <c r="H209" s="227" t="s">
        <v>19</v>
      </c>
      <c r="I209" s="229"/>
      <c r="J209" s="226"/>
      <c r="K209" s="226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135</v>
      </c>
      <c r="AU209" s="234" t="s">
        <v>84</v>
      </c>
      <c r="AV209" s="13" t="s">
        <v>82</v>
      </c>
      <c r="AW209" s="13" t="s">
        <v>34</v>
      </c>
      <c r="AX209" s="13" t="s">
        <v>74</v>
      </c>
      <c r="AY209" s="234" t="s">
        <v>123</v>
      </c>
    </row>
    <row r="210" s="14" customFormat="1">
      <c r="A210" s="14"/>
      <c r="B210" s="235"/>
      <c r="C210" s="236"/>
      <c r="D210" s="218" t="s">
        <v>135</v>
      </c>
      <c r="E210" s="237" t="s">
        <v>19</v>
      </c>
      <c r="F210" s="238" t="s">
        <v>82</v>
      </c>
      <c r="G210" s="236"/>
      <c r="H210" s="239">
        <v>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135</v>
      </c>
      <c r="AU210" s="245" t="s">
        <v>84</v>
      </c>
      <c r="AV210" s="14" t="s">
        <v>84</v>
      </c>
      <c r="AW210" s="14" t="s">
        <v>34</v>
      </c>
      <c r="AX210" s="14" t="s">
        <v>74</v>
      </c>
      <c r="AY210" s="245" t="s">
        <v>123</v>
      </c>
    </row>
    <row r="211" s="15" customFormat="1">
      <c r="A211" s="15"/>
      <c r="B211" s="246"/>
      <c r="C211" s="247"/>
      <c r="D211" s="218" t="s">
        <v>135</v>
      </c>
      <c r="E211" s="248" t="s">
        <v>19</v>
      </c>
      <c r="F211" s="249" t="s">
        <v>138</v>
      </c>
      <c r="G211" s="247"/>
      <c r="H211" s="250">
        <v>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6" t="s">
        <v>135</v>
      </c>
      <c r="AU211" s="256" t="s">
        <v>84</v>
      </c>
      <c r="AV211" s="15" t="s">
        <v>130</v>
      </c>
      <c r="AW211" s="15" t="s">
        <v>34</v>
      </c>
      <c r="AX211" s="15" t="s">
        <v>82</v>
      </c>
      <c r="AY211" s="256" t="s">
        <v>123</v>
      </c>
    </row>
    <row r="212" s="2" customFormat="1" ht="16.5" customHeight="1">
      <c r="A212" s="39"/>
      <c r="B212" s="40"/>
      <c r="C212" s="205" t="s">
        <v>204</v>
      </c>
      <c r="D212" s="205" t="s">
        <v>125</v>
      </c>
      <c r="E212" s="206" t="s">
        <v>240</v>
      </c>
      <c r="F212" s="207" t="s">
        <v>241</v>
      </c>
      <c r="G212" s="208" t="s">
        <v>128</v>
      </c>
      <c r="H212" s="209">
        <v>4185</v>
      </c>
      <c r="I212" s="210"/>
      <c r="J212" s="211">
        <f>ROUND(I212*H212,2)</f>
        <v>0</v>
      </c>
      <c r="K212" s="207" t="s">
        <v>129</v>
      </c>
      <c r="L212" s="45"/>
      <c r="M212" s="212" t="s">
        <v>19</v>
      </c>
      <c r="N212" s="213" t="s">
        <v>45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130</v>
      </c>
      <c r="AT212" s="216" t="s">
        <v>125</v>
      </c>
      <c r="AU212" s="216" t="s">
        <v>84</v>
      </c>
      <c r="AY212" s="18" t="s">
        <v>123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82</v>
      </c>
      <c r="BK212" s="217">
        <f>ROUND(I212*H212,2)</f>
        <v>0</v>
      </c>
      <c r="BL212" s="18" t="s">
        <v>130</v>
      </c>
      <c r="BM212" s="216" t="s">
        <v>342</v>
      </c>
    </row>
    <row r="213" s="2" customFormat="1">
      <c r="A213" s="39"/>
      <c r="B213" s="40"/>
      <c r="C213" s="41"/>
      <c r="D213" s="218" t="s">
        <v>131</v>
      </c>
      <c r="E213" s="41"/>
      <c r="F213" s="219" t="s">
        <v>243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131</v>
      </c>
      <c r="AU213" s="18" t="s">
        <v>84</v>
      </c>
    </row>
    <row r="214" s="2" customFormat="1">
      <c r="A214" s="39"/>
      <c r="B214" s="40"/>
      <c r="C214" s="41"/>
      <c r="D214" s="223" t="s">
        <v>133</v>
      </c>
      <c r="E214" s="41"/>
      <c r="F214" s="224" t="s">
        <v>244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133</v>
      </c>
      <c r="AU214" s="18" t="s">
        <v>84</v>
      </c>
    </row>
    <row r="215" s="13" customFormat="1">
      <c r="A215" s="13"/>
      <c r="B215" s="225"/>
      <c r="C215" s="226"/>
      <c r="D215" s="218" t="s">
        <v>135</v>
      </c>
      <c r="E215" s="227" t="s">
        <v>19</v>
      </c>
      <c r="F215" s="228" t="s">
        <v>313</v>
      </c>
      <c r="G215" s="226"/>
      <c r="H215" s="227" t="s">
        <v>19</v>
      </c>
      <c r="I215" s="229"/>
      <c r="J215" s="226"/>
      <c r="K215" s="226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135</v>
      </c>
      <c r="AU215" s="234" t="s">
        <v>84</v>
      </c>
      <c r="AV215" s="13" t="s">
        <v>82</v>
      </c>
      <c r="AW215" s="13" t="s">
        <v>34</v>
      </c>
      <c r="AX215" s="13" t="s">
        <v>74</v>
      </c>
      <c r="AY215" s="234" t="s">
        <v>123</v>
      </c>
    </row>
    <row r="216" s="13" customFormat="1">
      <c r="A216" s="13"/>
      <c r="B216" s="225"/>
      <c r="C216" s="226"/>
      <c r="D216" s="218" t="s">
        <v>135</v>
      </c>
      <c r="E216" s="227" t="s">
        <v>19</v>
      </c>
      <c r="F216" s="228" t="s">
        <v>343</v>
      </c>
      <c r="G216" s="226"/>
      <c r="H216" s="227" t="s">
        <v>19</v>
      </c>
      <c r="I216" s="229"/>
      <c r="J216" s="226"/>
      <c r="K216" s="226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135</v>
      </c>
      <c r="AU216" s="234" t="s">
        <v>84</v>
      </c>
      <c r="AV216" s="13" t="s">
        <v>82</v>
      </c>
      <c r="AW216" s="13" t="s">
        <v>34</v>
      </c>
      <c r="AX216" s="13" t="s">
        <v>74</v>
      </c>
      <c r="AY216" s="234" t="s">
        <v>123</v>
      </c>
    </row>
    <row r="217" s="14" customFormat="1">
      <c r="A217" s="14"/>
      <c r="B217" s="235"/>
      <c r="C217" s="236"/>
      <c r="D217" s="218" t="s">
        <v>135</v>
      </c>
      <c r="E217" s="237" t="s">
        <v>19</v>
      </c>
      <c r="F217" s="238" t="s">
        <v>344</v>
      </c>
      <c r="G217" s="236"/>
      <c r="H217" s="239">
        <v>4185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135</v>
      </c>
      <c r="AU217" s="245" t="s">
        <v>84</v>
      </c>
      <c r="AV217" s="14" t="s">
        <v>84</v>
      </c>
      <c r="AW217" s="14" t="s">
        <v>34</v>
      </c>
      <c r="AX217" s="14" t="s">
        <v>74</v>
      </c>
      <c r="AY217" s="245" t="s">
        <v>123</v>
      </c>
    </row>
    <row r="218" s="15" customFormat="1">
      <c r="A218" s="15"/>
      <c r="B218" s="246"/>
      <c r="C218" s="247"/>
      <c r="D218" s="218" t="s">
        <v>135</v>
      </c>
      <c r="E218" s="248" t="s">
        <v>19</v>
      </c>
      <c r="F218" s="249" t="s">
        <v>138</v>
      </c>
      <c r="G218" s="247"/>
      <c r="H218" s="250">
        <v>4185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6" t="s">
        <v>135</v>
      </c>
      <c r="AU218" s="256" t="s">
        <v>84</v>
      </c>
      <c r="AV218" s="15" t="s">
        <v>130</v>
      </c>
      <c r="AW218" s="15" t="s">
        <v>34</v>
      </c>
      <c r="AX218" s="15" t="s">
        <v>82</v>
      </c>
      <c r="AY218" s="256" t="s">
        <v>123</v>
      </c>
    </row>
    <row r="219" s="2" customFormat="1" ht="16.5" customHeight="1">
      <c r="A219" s="39"/>
      <c r="B219" s="40"/>
      <c r="C219" s="205" t="s">
        <v>345</v>
      </c>
      <c r="D219" s="205" t="s">
        <v>125</v>
      </c>
      <c r="E219" s="206" t="s">
        <v>346</v>
      </c>
      <c r="F219" s="207" t="s">
        <v>347</v>
      </c>
      <c r="G219" s="208" t="s">
        <v>292</v>
      </c>
      <c r="H219" s="209">
        <v>1</v>
      </c>
      <c r="I219" s="210"/>
      <c r="J219" s="211">
        <f>ROUND(I219*H219,2)</f>
        <v>0</v>
      </c>
      <c r="K219" s="207" t="s">
        <v>19</v>
      </c>
      <c r="L219" s="45"/>
      <c r="M219" s="212" t="s">
        <v>19</v>
      </c>
      <c r="N219" s="213" t="s">
        <v>45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130</v>
      </c>
      <c r="AT219" s="216" t="s">
        <v>125</v>
      </c>
      <c r="AU219" s="216" t="s">
        <v>84</v>
      </c>
      <c r="AY219" s="18" t="s">
        <v>123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82</v>
      </c>
      <c r="BK219" s="217">
        <f>ROUND(I219*H219,2)</f>
        <v>0</v>
      </c>
      <c r="BL219" s="18" t="s">
        <v>130</v>
      </c>
      <c r="BM219" s="216" t="s">
        <v>348</v>
      </c>
    </row>
    <row r="220" s="2" customFormat="1">
      <c r="A220" s="39"/>
      <c r="B220" s="40"/>
      <c r="C220" s="41"/>
      <c r="D220" s="218" t="s">
        <v>131</v>
      </c>
      <c r="E220" s="41"/>
      <c r="F220" s="219" t="s">
        <v>347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131</v>
      </c>
      <c r="AU220" s="18" t="s">
        <v>84</v>
      </c>
    </row>
    <row r="221" s="2" customFormat="1">
      <c r="A221" s="39"/>
      <c r="B221" s="40"/>
      <c r="C221" s="41"/>
      <c r="D221" s="218" t="s">
        <v>173</v>
      </c>
      <c r="E221" s="41"/>
      <c r="F221" s="267" t="s">
        <v>349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173</v>
      </c>
      <c r="AU221" s="18" t="s">
        <v>84</v>
      </c>
    </row>
    <row r="222" s="13" customFormat="1">
      <c r="A222" s="13"/>
      <c r="B222" s="225"/>
      <c r="C222" s="226"/>
      <c r="D222" s="218" t="s">
        <v>135</v>
      </c>
      <c r="E222" s="227" t="s">
        <v>19</v>
      </c>
      <c r="F222" s="228" t="s">
        <v>350</v>
      </c>
      <c r="G222" s="226"/>
      <c r="H222" s="227" t="s">
        <v>19</v>
      </c>
      <c r="I222" s="229"/>
      <c r="J222" s="226"/>
      <c r="K222" s="226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135</v>
      </c>
      <c r="AU222" s="234" t="s">
        <v>84</v>
      </c>
      <c r="AV222" s="13" t="s">
        <v>82</v>
      </c>
      <c r="AW222" s="13" t="s">
        <v>34</v>
      </c>
      <c r="AX222" s="13" t="s">
        <v>74</v>
      </c>
      <c r="AY222" s="234" t="s">
        <v>123</v>
      </c>
    </row>
    <row r="223" s="14" customFormat="1">
      <c r="A223" s="14"/>
      <c r="B223" s="235"/>
      <c r="C223" s="236"/>
      <c r="D223" s="218" t="s">
        <v>135</v>
      </c>
      <c r="E223" s="237" t="s">
        <v>19</v>
      </c>
      <c r="F223" s="238" t="s">
        <v>82</v>
      </c>
      <c r="G223" s="236"/>
      <c r="H223" s="239">
        <v>1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135</v>
      </c>
      <c r="AU223" s="245" t="s">
        <v>84</v>
      </c>
      <c r="AV223" s="14" t="s">
        <v>84</v>
      </c>
      <c r="AW223" s="14" t="s">
        <v>34</v>
      </c>
      <c r="AX223" s="14" t="s">
        <v>74</v>
      </c>
      <c r="AY223" s="245" t="s">
        <v>123</v>
      </c>
    </row>
    <row r="224" s="15" customFormat="1">
      <c r="A224" s="15"/>
      <c r="B224" s="246"/>
      <c r="C224" s="247"/>
      <c r="D224" s="218" t="s">
        <v>135</v>
      </c>
      <c r="E224" s="248" t="s">
        <v>19</v>
      </c>
      <c r="F224" s="249" t="s">
        <v>138</v>
      </c>
      <c r="G224" s="247"/>
      <c r="H224" s="250">
        <v>1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135</v>
      </c>
      <c r="AU224" s="256" t="s">
        <v>84</v>
      </c>
      <c r="AV224" s="15" t="s">
        <v>130</v>
      </c>
      <c r="AW224" s="15" t="s">
        <v>34</v>
      </c>
      <c r="AX224" s="15" t="s">
        <v>82</v>
      </c>
      <c r="AY224" s="256" t="s">
        <v>123</v>
      </c>
    </row>
    <row r="225" s="2" customFormat="1" ht="16.5" customHeight="1">
      <c r="A225" s="39"/>
      <c r="B225" s="40"/>
      <c r="C225" s="205" t="s">
        <v>211</v>
      </c>
      <c r="D225" s="205" t="s">
        <v>125</v>
      </c>
      <c r="E225" s="206" t="s">
        <v>248</v>
      </c>
      <c r="F225" s="207" t="s">
        <v>249</v>
      </c>
      <c r="G225" s="208" t="s">
        <v>128</v>
      </c>
      <c r="H225" s="209">
        <v>4467</v>
      </c>
      <c r="I225" s="210"/>
      <c r="J225" s="211">
        <f>ROUND(I225*H225,2)</f>
        <v>0</v>
      </c>
      <c r="K225" s="207" t="s">
        <v>129</v>
      </c>
      <c r="L225" s="45"/>
      <c r="M225" s="212" t="s">
        <v>19</v>
      </c>
      <c r="N225" s="213" t="s">
        <v>45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130</v>
      </c>
      <c r="AT225" s="216" t="s">
        <v>125</v>
      </c>
      <c r="AU225" s="216" t="s">
        <v>84</v>
      </c>
      <c r="AY225" s="18" t="s">
        <v>123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82</v>
      </c>
      <c r="BK225" s="217">
        <f>ROUND(I225*H225,2)</f>
        <v>0</v>
      </c>
      <c r="BL225" s="18" t="s">
        <v>130</v>
      </c>
      <c r="BM225" s="216" t="s">
        <v>351</v>
      </c>
    </row>
    <row r="226" s="2" customFormat="1">
      <c r="A226" s="39"/>
      <c r="B226" s="40"/>
      <c r="C226" s="41"/>
      <c r="D226" s="218" t="s">
        <v>131</v>
      </c>
      <c r="E226" s="41"/>
      <c r="F226" s="219" t="s">
        <v>251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131</v>
      </c>
      <c r="AU226" s="18" t="s">
        <v>84</v>
      </c>
    </row>
    <row r="227" s="2" customFormat="1">
      <c r="A227" s="39"/>
      <c r="B227" s="40"/>
      <c r="C227" s="41"/>
      <c r="D227" s="223" t="s">
        <v>133</v>
      </c>
      <c r="E227" s="41"/>
      <c r="F227" s="224" t="s">
        <v>252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133</v>
      </c>
      <c r="AU227" s="18" t="s">
        <v>84</v>
      </c>
    </row>
    <row r="228" s="13" customFormat="1">
      <c r="A228" s="13"/>
      <c r="B228" s="225"/>
      <c r="C228" s="226"/>
      <c r="D228" s="218" t="s">
        <v>135</v>
      </c>
      <c r="E228" s="227" t="s">
        <v>19</v>
      </c>
      <c r="F228" s="228" t="s">
        <v>253</v>
      </c>
      <c r="G228" s="226"/>
      <c r="H228" s="227" t="s">
        <v>19</v>
      </c>
      <c r="I228" s="229"/>
      <c r="J228" s="226"/>
      <c r="K228" s="226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135</v>
      </c>
      <c r="AU228" s="234" t="s">
        <v>84</v>
      </c>
      <c r="AV228" s="13" t="s">
        <v>82</v>
      </c>
      <c r="AW228" s="13" t="s">
        <v>34</v>
      </c>
      <c r="AX228" s="13" t="s">
        <v>74</v>
      </c>
      <c r="AY228" s="234" t="s">
        <v>123</v>
      </c>
    </row>
    <row r="229" s="13" customFormat="1">
      <c r="A229" s="13"/>
      <c r="B229" s="225"/>
      <c r="C229" s="226"/>
      <c r="D229" s="218" t="s">
        <v>135</v>
      </c>
      <c r="E229" s="227" t="s">
        <v>19</v>
      </c>
      <c r="F229" s="228" t="s">
        <v>254</v>
      </c>
      <c r="G229" s="226"/>
      <c r="H229" s="227" t="s">
        <v>19</v>
      </c>
      <c r="I229" s="229"/>
      <c r="J229" s="226"/>
      <c r="K229" s="226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135</v>
      </c>
      <c r="AU229" s="234" t="s">
        <v>84</v>
      </c>
      <c r="AV229" s="13" t="s">
        <v>82</v>
      </c>
      <c r="AW229" s="13" t="s">
        <v>34</v>
      </c>
      <c r="AX229" s="13" t="s">
        <v>74</v>
      </c>
      <c r="AY229" s="234" t="s">
        <v>123</v>
      </c>
    </row>
    <row r="230" s="14" customFormat="1">
      <c r="A230" s="14"/>
      <c r="B230" s="235"/>
      <c r="C230" s="236"/>
      <c r="D230" s="218" t="s">
        <v>135</v>
      </c>
      <c r="E230" s="237" t="s">
        <v>19</v>
      </c>
      <c r="F230" s="238" t="s">
        <v>352</v>
      </c>
      <c r="G230" s="236"/>
      <c r="H230" s="239">
        <v>4467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135</v>
      </c>
      <c r="AU230" s="245" t="s">
        <v>84</v>
      </c>
      <c r="AV230" s="14" t="s">
        <v>84</v>
      </c>
      <c r="AW230" s="14" t="s">
        <v>34</v>
      </c>
      <c r="AX230" s="14" t="s">
        <v>74</v>
      </c>
      <c r="AY230" s="245" t="s">
        <v>123</v>
      </c>
    </row>
    <row r="231" s="15" customFormat="1">
      <c r="A231" s="15"/>
      <c r="B231" s="246"/>
      <c r="C231" s="247"/>
      <c r="D231" s="218" t="s">
        <v>135</v>
      </c>
      <c r="E231" s="248" t="s">
        <v>19</v>
      </c>
      <c r="F231" s="249" t="s">
        <v>138</v>
      </c>
      <c r="G231" s="247"/>
      <c r="H231" s="250">
        <v>4467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135</v>
      </c>
      <c r="AU231" s="256" t="s">
        <v>84</v>
      </c>
      <c r="AV231" s="15" t="s">
        <v>130</v>
      </c>
      <c r="AW231" s="15" t="s">
        <v>34</v>
      </c>
      <c r="AX231" s="15" t="s">
        <v>82</v>
      </c>
      <c r="AY231" s="256" t="s">
        <v>123</v>
      </c>
    </row>
    <row r="232" s="2" customFormat="1" ht="16.5" customHeight="1">
      <c r="A232" s="39"/>
      <c r="B232" s="40"/>
      <c r="C232" s="257" t="s">
        <v>353</v>
      </c>
      <c r="D232" s="257" t="s">
        <v>168</v>
      </c>
      <c r="E232" s="258" t="s">
        <v>256</v>
      </c>
      <c r="F232" s="259" t="s">
        <v>257</v>
      </c>
      <c r="G232" s="260" t="s">
        <v>258</v>
      </c>
      <c r="H232" s="261">
        <v>67.004999999999995</v>
      </c>
      <c r="I232" s="262"/>
      <c r="J232" s="263">
        <f>ROUND(I232*H232,2)</f>
        <v>0</v>
      </c>
      <c r="K232" s="259" t="s">
        <v>129</v>
      </c>
      <c r="L232" s="264"/>
      <c r="M232" s="265" t="s">
        <v>19</v>
      </c>
      <c r="N232" s="266" t="s">
        <v>45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158</v>
      </c>
      <c r="AT232" s="216" t="s">
        <v>168</v>
      </c>
      <c r="AU232" s="216" t="s">
        <v>84</v>
      </c>
      <c r="AY232" s="18" t="s">
        <v>123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82</v>
      </c>
      <c r="BK232" s="217">
        <f>ROUND(I232*H232,2)</f>
        <v>0</v>
      </c>
      <c r="BL232" s="18" t="s">
        <v>130</v>
      </c>
      <c r="BM232" s="216" t="s">
        <v>354</v>
      </c>
    </row>
    <row r="233" s="2" customFormat="1">
      <c r="A233" s="39"/>
      <c r="B233" s="40"/>
      <c r="C233" s="41"/>
      <c r="D233" s="218" t="s">
        <v>131</v>
      </c>
      <c r="E233" s="41"/>
      <c r="F233" s="219" t="s">
        <v>257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131</v>
      </c>
      <c r="AU233" s="18" t="s">
        <v>84</v>
      </c>
    </row>
    <row r="234" s="14" customFormat="1">
      <c r="A234" s="14"/>
      <c r="B234" s="235"/>
      <c r="C234" s="236"/>
      <c r="D234" s="218" t="s">
        <v>135</v>
      </c>
      <c r="E234" s="237" t="s">
        <v>19</v>
      </c>
      <c r="F234" s="238" t="s">
        <v>355</v>
      </c>
      <c r="G234" s="236"/>
      <c r="H234" s="239">
        <v>67.004999999999995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135</v>
      </c>
      <c r="AU234" s="245" t="s">
        <v>84</v>
      </c>
      <c r="AV234" s="14" t="s">
        <v>84</v>
      </c>
      <c r="AW234" s="14" t="s">
        <v>34</v>
      </c>
      <c r="AX234" s="14" t="s">
        <v>74</v>
      </c>
      <c r="AY234" s="245" t="s">
        <v>123</v>
      </c>
    </row>
    <row r="235" s="15" customFormat="1">
      <c r="A235" s="15"/>
      <c r="B235" s="246"/>
      <c r="C235" s="247"/>
      <c r="D235" s="218" t="s">
        <v>135</v>
      </c>
      <c r="E235" s="248" t="s">
        <v>19</v>
      </c>
      <c r="F235" s="249" t="s">
        <v>138</v>
      </c>
      <c r="G235" s="247"/>
      <c r="H235" s="250">
        <v>67.004999999999995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135</v>
      </c>
      <c r="AU235" s="256" t="s">
        <v>84</v>
      </c>
      <c r="AV235" s="15" t="s">
        <v>130</v>
      </c>
      <c r="AW235" s="15" t="s">
        <v>34</v>
      </c>
      <c r="AX235" s="15" t="s">
        <v>82</v>
      </c>
      <c r="AY235" s="256" t="s">
        <v>123</v>
      </c>
    </row>
    <row r="236" s="2" customFormat="1" ht="21.75" customHeight="1">
      <c r="A236" s="39"/>
      <c r="B236" s="40"/>
      <c r="C236" s="205" t="s">
        <v>218</v>
      </c>
      <c r="D236" s="205" t="s">
        <v>125</v>
      </c>
      <c r="E236" s="206" t="s">
        <v>202</v>
      </c>
      <c r="F236" s="207" t="s">
        <v>203</v>
      </c>
      <c r="G236" s="208" t="s">
        <v>165</v>
      </c>
      <c r="H236" s="209">
        <v>6</v>
      </c>
      <c r="I236" s="210"/>
      <c r="J236" s="211">
        <f>ROUND(I236*H236,2)</f>
        <v>0</v>
      </c>
      <c r="K236" s="207" t="s">
        <v>129</v>
      </c>
      <c r="L236" s="45"/>
      <c r="M236" s="212" t="s">
        <v>19</v>
      </c>
      <c r="N236" s="213" t="s">
        <v>45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130</v>
      </c>
      <c r="AT236" s="216" t="s">
        <v>125</v>
      </c>
      <c r="AU236" s="216" t="s">
        <v>84</v>
      </c>
      <c r="AY236" s="18" t="s">
        <v>123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82</v>
      </c>
      <c r="BK236" s="217">
        <f>ROUND(I236*H236,2)</f>
        <v>0</v>
      </c>
      <c r="BL236" s="18" t="s">
        <v>130</v>
      </c>
      <c r="BM236" s="216" t="s">
        <v>356</v>
      </c>
    </row>
    <row r="237" s="2" customFormat="1">
      <c r="A237" s="39"/>
      <c r="B237" s="40"/>
      <c r="C237" s="41"/>
      <c r="D237" s="218" t="s">
        <v>131</v>
      </c>
      <c r="E237" s="41"/>
      <c r="F237" s="219" t="s">
        <v>205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131</v>
      </c>
      <c r="AU237" s="18" t="s">
        <v>84</v>
      </c>
    </row>
    <row r="238" s="2" customFormat="1">
      <c r="A238" s="39"/>
      <c r="B238" s="40"/>
      <c r="C238" s="41"/>
      <c r="D238" s="223" t="s">
        <v>133</v>
      </c>
      <c r="E238" s="41"/>
      <c r="F238" s="224" t="s">
        <v>206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133</v>
      </c>
      <c r="AU238" s="18" t="s">
        <v>84</v>
      </c>
    </row>
    <row r="239" s="13" customFormat="1">
      <c r="A239" s="13"/>
      <c r="B239" s="225"/>
      <c r="C239" s="226"/>
      <c r="D239" s="218" t="s">
        <v>135</v>
      </c>
      <c r="E239" s="227" t="s">
        <v>19</v>
      </c>
      <c r="F239" s="228" t="s">
        <v>207</v>
      </c>
      <c r="G239" s="226"/>
      <c r="H239" s="227" t="s">
        <v>19</v>
      </c>
      <c r="I239" s="229"/>
      <c r="J239" s="226"/>
      <c r="K239" s="226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135</v>
      </c>
      <c r="AU239" s="234" t="s">
        <v>84</v>
      </c>
      <c r="AV239" s="13" t="s">
        <v>82</v>
      </c>
      <c r="AW239" s="13" t="s">
        <v>34</v>
      </c>
      <c r="AX239" s="13" t="s">
        <v>74</v>
      </c>
      <c r="AY239" s="234" t="s">
        <v>123</v>
      </c>
    </row>
    <row r="240" s="13" customFormat="1">
      <c r="A240" s="13"/>
      <c r="B240" s="225"/>
      <c r="C240" s="226"/>
      <c r="D240" s="218" t="s">
        <v>135</v>
      </c>
      <c r="E240" s="227" t="s">
        <v>19</v>
      </c>
      <c r="F240" s="228" t="s">
        <v>208</v>
      </c>
      <c r="G240" s="226"/>
      <c r="H240" s="227" t="s">
        <v>19</v>
      </c>
      <c r="I240" s="229"/>
      <c r="J240" s="226"/>
      <c r="K240" s="226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135</v>
      </c>
      <c r="AU240" s="234" t="s">
        <v>84</v>
      </c>
      <c r="AV240" s="13" t="s">
        <v>82</v>
      </c>
      <c r="AW240" s="13" t="s">
        <v>34</v>
      </c>
      <c r="AX240" s="13" t="s">
        <v>74</v>
      </c>
      <c r="AY240" s="234" t="s">
        <v>123</v>
      </c>
    </row>
    <row r="241" s="14" customFormat="1">
      <c r="A241" s="14"/>
      <c r="B241" s="235"/>
      <c r="C241" s="236"/>
      <c r="D241" s="218" t="s">
        <v>135</v>
      </c>
      <c r="E241" s="237" t="s">
        <v>19</v>
      </c>
      <c r="F241" s="238" t="s">
        <v>150</v>
      </c>
      <c r="G241" s="236"/>
      <c r="H241" s="239">
        <v>6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135</v>
      </c>
      <c r="AU241" s="245" t="s">
        <v>84</v>
      </c>
      <c r="AV241" s="14" t="s">
        <v>84</v>
      </c>
      <c r="AW241" s="14" t="s">
        <v>34</v>
      </c>
      <c r="AX241" s="14" t="s">
        <v>74</v>
      </c>
      <c r="AY241" s="245" t="s">
        <v>123</v>
      </c>
    </row>
    <row r="242" s="15" customFormat="1">
      <c r="A242" s="15"/>
      <c r="B242" s="246"/>
      <c r="C242" s="247"/>
      <c r="D242" s="218" t="s">
        <v>135</v>
      </c>
      <c r="E242" s="248" t="s">
        <v>19</v>
      </c>
      <c r="F242" s="249" t="s">
        <v>138</v>
      </c>
      <c r="G242" s="247"/>
      <c r="H242" s="250">
        <v>6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6" t="s">
        <v>135</v>
      </c>
      <c r="AU242" s="256" t="s">
        <v>84</v>
      </c>
      <c r="AV242" s="15" t="s">
        <v>130</v>
      </c>
      <c r="AW242" s="15" t="s">
        <v>34</v>
      </c>
      <c r="AX242" s="15" t="s">
        <v>82</v>
      </c>
      <c r="AY242" s="256" t="s">
        <v>123</v>
      </c>
    </row>
    <row r="243" s="2" customFormat="1" ht="16.5" customHeight="1">
      <c r="A243" s="39"/>
      <c r="B243" s="40"/>
      <c r="C243" s="205" t="s">
        <v>357</v>
      </c>
      <c r="D243" s="205" t="s">
        <v>125</v>
      </c>
      <c r="E243" s="206" t="s">
        <v>209</v>
      </c>
      <c r="F243" s="207" t="s">
        <v>210</v>
      </c>
      <c r="G243" s="208" t="s">
        <v>165</v>
      </c>
      <c r="H243" s="209">
        <v>6</v>
      </c>
      <c r="I243" s="210"/>
      <c r="J243" s="211">
        <f>ROUND(I243*H243,2)</f>
        <v>0</v>
      </c>
      <c r="K243" s="207" t="s">
        <v>129</v>
      </c>
      <c r="L243" s="45"/>
      <c r="M243" s="212" t="s">
        <v>19</v>
      </c>
      <c r="N243" s="213" t="s">
        <v>45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130</v>
      </c>
      <c r="AT243" s="216" t="s">
        <v>125</v>
      </c>
      <c r="AU243" s="216" t="s">
        <v>84</v>
      </c>
      <c r="AY243" s="18" t="s">
        <v>123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82</v>
      </c>
      <c r="BK243" s="217">
        <f>ROUND(I243*H243,2)</f>
        <v>0</v>
      </c>
      <c r="BL243" s="18" t="s">
        <v>130</v>
      </c>
      <c r="BM243" s="216" t="s">
        <v>358</v>
      </c>
    </row>
    <row r="244" s="2" customFormat="1">
      <c r="A244" s="39"/>
      <c r="B244" s="40"/>
      <c r="C244" s="41"/>
      <c r="D244" s="218" t="s">
        <v>131</v>
      </c>
      <c r="E244" s="41"/>
      <c r="F244" s="219" t="s">
        <v>212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131</v>
      </c>
      <c r="AU244" s="18" t="s">
        <v>84</v>
      </c>
    </row>
    <row r="245" s="2" customFormat="1">
      <c r="A245" s="39"/>
      <c r="B245" s="40"/>
      <c r="C245" s="41"/>
      <c r="D245" s="223" t="s">
        <v>133</v>
      </c>
      <c r="E245" s="41"/>
      <c r="F245" s="224" t="s">
        <v>213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133</v>
      </c>
      <c r="AU245" s="18" t="s">
        <v>84</v>
      </c>
    </row>
    <row r="246" s="13" customFormat="1">
      <c r="A246" s="13"/>
      <c r="B246" s="225"/>
      <c r="C246" s="226"/>
      <c r="D246" s="218" t="s">
        <v>135</v>
      </c>
      <c r="E246" s="227" t="s">
        <v>19</v>
      </c>
      <c r="F246" s="228" t="s">
        <v>214</v>
      </c>
      <c r="G246" s="226"/>
      <c r="H246" s="227" t="s">
        <v>19</v>
      </c>
      <c r="I246" s="229"/>
      <c r="J246" s="226"/>
      <c r="K246" s="226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135</v>
      </c>
      <c r="AU246" s="234" t="s">
        <v>84</v>
      </c>
      <c r="AV246" s="13" t="s">
        <v>82</v>
      </c>
      <c r="AW246" s="13" t="s">
        <v>34</v>
      </c>
      <c r="AX246" s="13" t="s">
        <v>74</v>
      </c>
      <c r="AY246" s="234" t="s">
        <v>123</v>
      </c>
    </row>
    <row r="247" s="13" customFormat="1">
      <c r="A247" s="13"/>
      <c r="B247" s="225"/>
      <c r="C247" s="226"/>
      <c r="D247" s="218" t="s">
        <v>135</v>
      </c>
      <c r="E247" s="227" t="s">
        <v>19</v>
      </c>
      <c r="F247" s="228" t="s">
        <v>208</v>
      </c>
      <c r="G247" s="226"/>
      <c r="H247" s="227" t="s">
        <v>19</v>
      </c>
      <c r="I247" s="229"/>
      <c r="J247" s="226"/>
      <c r="K247" s="226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135</v>
      </c>
      <c r="AU247" s="234" t="s">
        <v>84</v>
      </c>
      <c r="AV247" s="13" t="s">
        <v>82</v>
      </c>
      <c r="AW247" s="13" t="s">
        <v>34</v>
      </c>
      <c r="AX247" s="13" t="s">
        <v>74</v>
      </c>
      <c r="AY247" s="234" t="s">
        <v>123</v>
      </c>
    </row>
    <row r="248" s="14" customFormat="1">
      <c r="A248" s="14"/>
      <c r="B248" s="235"/>
      <c r="C248" s="236"/>
      <c r="D248" s="218" t="s">
        <v>135</v>
      </c>
      <c r="E248" s="237" t="s">
        <v>19</v>
      </c>
      <c r="F248" s="238" t="s">
        <v>150</v>
      </c>
      <c r="G248" s="236"/>
      <c r="H248" s="239">
        <v>6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135</v>
      </c>
      <c r="AU248" s="245" t="s">
        <v>84</v>
      </c>
      <c r="AV248" s="14" t="s">
        <v>84</v>
      </c>
      <c r="AW248" s="14" t="s">
        <v>34</v>
      </c>
      <c r="AX248" s="14" t="s">
        <v>74</v>
      </c>
      <c r="AY248" s="245" t="s">
        <v>123</v>
      </c>
    </row>
    <row r="249" s="15" customFormat="1">
      <c r="A249" s="15"/>
      <c r="B249" s="246"/>
      <c r="C249" s="247"/>
      <c r="D249" s="218" t="s">
        <v>135</v>
      </c>
      <c r="E249" s="248" t="s">
        <v>19</v>
      </c>
      <c r="F249" s="249" t="s">
        <v>138</v>
      </c>
      <c r="G249" s="247"/>
      <c r="H249" s="250">
        <v>6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135</v>
      </c>
      <c r="AU249" s="256" t="s">
        <v>84</v>
      </c>
      <c r="AV249" s="15" t="s">
        <v>130</v>
      </c>
      <c r="AW249" s="15" t="s">
        <v>34</v>
      </c>
      <c r="AX249" s="15" t="s">
        <v>82</v>
      </c>
      <c r="AY249" s="256" t="s">
        <v>123</v>
      </c>
    </row>
    <row r="250" s="2" customFormat="1" ht="16.5" customHeight="1">
      <c r="A250" s="39"/>
      <c r="B250" s="40"/>
      <c r="C250" s="257" t="s">
        <v>223</v>
      </c>
      <c r="D250" s="257" t="s">
        <v>168</v>
      </c>
      <c r="E250" s="258" t="s">
        <v>216</v>
      </c>
      <c r="F250" s="259" t="s">
        <v>217</v>
      </c>
      <c r="G250" s="260" t="s">
        <v>165</v>
      </c>
      <c r="H250" s="261">
        <v>3</v>
      </c>
      <c r="I250" s="262"/>
      <c r="J250" s="263">
        <f>ROUND(I250*H250,2)</f>
        <v>0</v>
      </c>
      <c r="K250" s="259" t="s">
        <v>19</v>
      </c>
      <c r="L250" s="264"/>
      <c r="M250" s="265" t="s">
        <v>19</v>
      </c>
      <c r="N250" s="266" t="s">
        <v>45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158</v>
      </c>
      <c r="AT250" s="216" t="s">
        <v>168</v>
      </c>
      <c r="AU250" s="216" t="s">
        <v>84</v>
      </c>
      <c r="AY250" s="18" t="s">
        <v>123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82</v>
      </c>
      <c r="BK250" s="217">
        <f>ROUND(I250*H250,2)</f>
        <v>0</v>
      </c>
      <c r="BL250" s="18" t="s">
        <v>130</v>
      </c>
      <c r="BM250" s="216" t="s">
        <v>359</v>
      </c>
    </row>
    <row r="251" s="2" customFormat="1">
      <c r="A251" s="39"/>
      <c r="B251" s="40"/>
      <c r="C251" s="41"/>
      <c r="D251" s="218" t="s">
        <v>131</v>
      </c>
      <c r="E251" s="41"/>
      <c r="F251" s="219" t="s">
        <v>217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131</v>
      </c>
      <c r="AU251" s="18" t="s">
        <v>84</v>
      </c>
    </row>
    <row r="252" s="2" customFormat="1">
      <c r="A252" s="39"/>
      <c r="B252" s="40"/>
      <c r="C252" s="41"/>
      <c r="D252" s="218" t="s">
        <v>173</v>
      </c>
      <c r="E252" s="41"/>
      <c r="F252" s="267" t="s">
        <v>219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173</v>
      </c>
      <c r="AU252" s="18" t="s">
        <v>84</v>
      </c>
    </row>
    <row r="253" s="13" customFormat="1">
      <c r="A253" s="13"/>
      <c r="B253" s="225"/>
      <c r="C253" s="226"/>
      <c r="D253" s="218" t="s">
        <v>135</v>
      </c>
      <c r="E253" s="227" t="s">
        <v>19</v>
      </c>
      <c r="F253" s="228" t="s">
        <v>207</v>
      </c>
      <c r="G253" s="226"/>
      <c r="H253" s="227" t="s">
        <v>19</v>
      </c>
      <c r="I253" s="229"/>
      <c r="J253" s="226"/>
      <c r="K253" s="226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135</v>
      </c>
      <c r="AU253" s="234" t="s">
        <v>84</v>
      </c>
      <c r="AV253" s="13" t="s">
        <v>82</v>
      </c>
      <c r="AW253" s="13" t="s">
        <v>34</v>
      </c>
      <c r="AX253" s="13" t="s">
        <v>74</v>
      </c>
      <c r="AY253" s="234" t="s">
        <v>123</v>
      </c>
    </row>
    <row r="254" s="13" customFormat="1">
      <c r="A254" s="13"/>
      <c r="B254" s="225"/>
      <c r="C254" s="226"/>
      <c r="D254" s="218" t="s">
        <v>135</v>
      </c>
      <c r="E254" s="227" t="s">
        <v>19</v>
      </c>
      <c r="F254" s="228" t="s">
        <v>220</v>
      </c>
      <c r="G254" s="226"/>
      <c r="H254" s="227" t="s">
        <v>19</v>
      </c>
      <c r="I254" s="229"/>
      <c r="J254" s="226"/>
      <c r="K254" s="226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135</v>
      </c>
      <c r="AU254" s="234" t="s">
        <v>84</v>
      </c>
      <c r="AV254" s="13" t="s">
        <v>82</v>
      </c>
      <c r="AW254" s="13" t="s">
        <v>34</v>
      </c>
      <c r="AX254" s="13" t="s">
        <v>74</v>
      </c>
      <c r="AY254" s="234" t="s">
        <v>123</v>
      </c>
    </row>
    <row r="255" s="14" customFormat="1">
      <c r="A255" s="14"/>
      <c r="B255" s="235"/>
      <c r="C255" s="236"/>
      <c r="D255" s="218" t="s">
        <v>135</v>
      </c>
      <c r="E255" s="237" t="s">
        <v>19</v>
      </c>
      <c r="F255" s="238" t="s">
        <v>147</v>
      </c>
      <c r="G255" s="236"/>
      <c r="H255" s="239">
        <v>3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135</v>
      </c>
      <c r="AU255" s="245" t="s">
        <v>84</v>
      </c>
      <c r="AV255" s="14" t="s">
        <v>84</v>
      </c>
      <c r="AW255" s="14" t="s">
        <v>34</v>
      </c>
      <c r="AX255" s="14" t="s">
        <v>74</v>
      </c>
      <c r="AY255" s="245" t="s">
        <v>123</v>
      </c>
    </row>
    <row r="256" s="15" customFormat="1">
      <c r="A256" s="15"/>
      <c r="B256" s="246"/>
      <c r="C256" s="247"/>
      <c r="D256" s="218" t="s">
        <v>135</v>
      </c>
      <c r="E256" s="248" t="s">
        <v>19</v>
      </c>
      <c r="F256" s="249" t="s">
        <v>138</v>
      </c>
      <c r="G256" s="247"/>
      <c r="H256" s="250">
        <v>3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6" t="s">
        <v>135</v>
      </c>
      <c r="AU256" s="256" t="s">
        <v>84</v>
      </c>
      <c r="AV256" s="15" t="s">
        <v>130</v>
      </c>
      <c r="AW256" s="15" t="s">
        <v>34</v>
      </c>
      <c r="AX256" s="15" t="s">
        <v>82</v>
      </c>
      <c r="AY256" s="256" t="s">
        <v>123</v>
      </c>
    </row>
    <row r="257" s="2" customFormat="1" ht="16.5" customHeight="1">
      <c r="A257" s="39"/>
      <c r="B257" s="40"/>
      <c r="C257" s="257" t="s">
        <v>360</v>
      </c>
      <c r="D257" s="257" t="s">
        <v>168</v>
      </c>
      <c r="E257" s="258" t="s">
        <v>221</v>
      </c>
      <c r="F257" s="259" t="s">
        <v>222</v>
      </c>
      <c r="G257" s="260" t="s">
        <v>165</v>
      </c>
      <c r="H257" s="261">
        <v>3</v>
      </c>
      <c r="I257" s="262"/>
      <c r="J257" s="263">
        <f>ROUND(I257*H257,2)</f>
        <v>0</v>
      </c>
      <c r="K257" s="259" t="s">
        <v>19</v>
      </c>
      <c r="L257" s="264"/>
      <c r="M257" s="265" t="s">
        <v>19</v>
      </c>
      <c r="N257" s="266" t="s">
        <v>45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158</v>
      </c>
      <c r="AT257" s="216" t="s">
        <v>168</v>
      </c>
      <c r="AU257" s="216" t="s">
        <v>84</v>
      </c>
      <c r="AY257" s="18" t="s">
        <v>123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82</v>
      </c>
      <c r="BK257" s="217">
        <f>ROUND(I257*H257,2)</f>
        <v>0</v>
      </c>
      <c r="BL257" s="18" t="s">
        <v>130</v>
      </c>
      <c r="BM257" s="216" t="s">
        <v>361</v>
      </c>
    </row>
    <row r="258" s="2" customFormat="1">
      <c r="A258" s="39"/>
      <c r="B258" s="40"/>
      <c r="C258" s="41"/>
      <c r="D258" s="218" t="s">
        <v>131</v>
      </c>
      <c r="E258" s="41"/>
      <c r="F258" s="219" t="s">
        <v>222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131</v>
      </c>
      <c r="AU258" s="18" t="s">
        <v>84</v>
      </c>
    </row>
    <row r="259" s="2" customFormat="1">
      <c r="A259" s="39"/>
      <c r="B259" s="40"/>
      <c r="C259" s="41"/>
      <c r="D259" s="218" t="s">
        <v>173</v>
      </c>
      <c r="E259" s="41"/>
      <c r="F259" s="267" t="s">
        <v>219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173</v>
      </c>
      <c r="AU259" s="18" t="s">
        <v>84</v>
      </c>
    </row>
    <row r="260" s="2" customFormat="1" ht="16.5" customHeight="1">
      <c r="A260" s="39"/>
      <c r="B260" s="40"/>
      <c r="C260" s="205" t="s">
        <v>226</v>
      </c>
      <c r="D260" s="205" t="s">
        <v>125</v>
      </c>
      <c r="E260" s="206" t="s">
        <v>224</v>
      </c>
      <c r="F260" s="207" t="s">
        <v>225</v>
      </c>
      <c r="G260" s="208" t="s">
        <v>165</v>
      </c>
      <c r="H260" s="209">
        <v>6</v>
      </c>
      <c r="I260" s="210"/>
      <c r="J260" s="211">
        <f>ROUND(I260*H260,2)</f>
        <v>0</v>
      </c>
      <c r="K260" s="207" t="s">
        <v>129</v>
      </c>
      <c r="L260" s="45"/>
      <c r="M260" s="212" t="s">
        <v>19</v>
      </c>
      <c r="N260" s="213" t="s">
        <v>45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130</v>
      </c>
      <c r="AT260" s="216" t="s">
        <v>125</v>
      </c>
      <c r="AU260" s="216" t="s">
        <v>84</v>
      </c>
      <c r="AY260" s="18" t="s">
        <v>123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82</v>
      </c>
      <c r="BK260" s="217">
        <f>ROUND(I260*H260,2)</f>
        <v>0</v>
      </c>
      <c r="BL260" s="18" t="s">
        <v>130</v>
      </c>
      <c r="BM260" s="216" t="s">
        <v>362</v>
      </c>
    </row>
    <row r="261" s="2" customFormat="1">
      <c r="A261" s="39"/>
      <c r="B261" s="40"/>
      <c r="C261" s="41"/>
      <c r="D261" s="218" t="s">
        <v>131</v>
      </c>
      <c r="E261" s="41"/>
      <c r="F261" s="219" t="s">
        <v>227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131</v>
      </c>
      <c r="AU261" s="18" t="s">
        <v>84</v>
      </c>
    </row>
    <row r="262" s="2" customFormat="1">
      <c r="A262" s="39"/>
      <c r="B262" s="40"/>
      <c r="C262" s="41"/>
      <c r="D262" s="223" t="s">
        <v>133</v>
      </c>
      <c r="E262" s="41"/>
      <c r="F262" s="224" t="s">
        <v>228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133</v>
      </c>
      <c r="AU262" s="18" t="s">
        <v>84</v>
      </c>
    </row>
    <row r="263" s="13" customFormat="1">
      <c r="A263" s="13"/>
      <c r="B263" s="225"/>
      <c r="C263" s="226"/>
      <c r="D263" s="218" t="s">
        <v>135</v>
      </c>
      <c r="E263" s="227" t="s">
        <v>19</v>
      </c>
      <c r="F263" s="228" t="s">
        <v>214</v>
      </c>
      <c r="G263" s="226"/>
      <c r="H263" s="227" t="s">
        <v>19</v>
      </c>
      <c r="I263" s="229"/>
      <c r="J263" s="226"/>
      <c r="K263" s="226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135</v>
      </c>
      <c r="AU263" s="234" t="s">
        <v>84</v>
      </c>
      <c r="AV263" s="13" t="s">
        <v>82</v>
      </c>
      <c r="AW263" s="13" t="s">
        <v>34</v>
      </c>
      <c r="AX263" s="13" t="s">
        <v>74</v>
      </c>
      <c r="AY263" s="234" t="s">
        <v>123</v>
      </c>
    </row>
    <row r="264" s="13" customFormat="1">
      <c r="A264" s="13"/>
      <c r="B264" s="225"/>
      <c r="C264" s="226"/>
      <c r="D264" s="218" t="s">
        <v>135</v>
      </c>
      <c r="E264" s="227" t="s">
        <v>19</v>
      </c>
      <c r="F264" s="228" t="s">
        <v>229</v>
      </c>
      <c r="G264" s="226"/>
      <c r="H264" s="227" t="s">
        <v>19</v>
      </c>
      <c r="I264" s="229"/>
      <c r="J264" s="226"/>
      <c r="K264" s="226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135</v>
      </c>
      <c r="AU264" s="234" t="s">
        <v>84</v>
      </c>
      <c r="AV264" s="13" t="s">
        <v>82</v>
      </c>
      <c r="AW264" s="13" t="s">
        <v>34</v>
      </c>
      <c r="AX264" s="13" t="s">
        <v>74</v>
      </c>
      <c r="AY264" s="234" t="s">
        <v>123</v>
      </c>
    </row>
    <row r="265" s="14" customFormat="1">
      <c r="A265" s="14"/>
      <c r="B265" s="235"/>
      <c r="C265" s="236"/>
      <c r="D265" s="218" t="s">
        <v>135</v>
      </c>
      <c r="E265" s="237" t="s">
        <v>19</v>
      </c>
      <c r="F265" s="238" t="s">
        <v>150</v>
      </c>
      <c r="G265" s="236"/>
      <c r="H265" s="239">
        <v>6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135</v>
      </c>
      <c r="AU265" s="245" t="s">
        <v>84</v>
      </c>
      <c r="AV265" s="14" t="s">
        <v>84</v>
      </c>
      <c r="AW265" s="14" t="s">
        <v>34</v>
      </c>
      <c r="AX265" s="14" t="s">
        <v>74</v>
      </c>
      <c r="AY265" s="245" t="s">
        <v>123</v>
      </c>
    </row>
    <row r="266" s="15" customFormat="1">
      <c r="A266" s="15"/>
      <c r="B266" s="246"/>
      <c r="C266" s="247"/>
      <c r="D266" s="218" t="s">
        <v>135</v>
      </c>
      <c r="E266" s="248" t="s">
        <v>19</v>
      </c>
      <c r="F266" s="249" t="s">
        <v>138</v>
      </c>
      <c r="G266" s="247"/>
      <c r="H266" s="250">
        <v>6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6" t="s">
        <v>135</v>
      </c>
      <c r="AU266" s="256" t="s">
        <v>84</v>
      </c>
      <c r="AV266" s="15" t="s">
        <v>130</v>
      </c>
      <c r="AW266" s="15" t="s">
        <v>34</v>
      </c>
      <c r="AX266" s="15" t="s">
        <v>82</v>
      </c>
      <c r="AY266" s="256" t="s">
        <v>123</v>
      </c>
    </row>
    <row r="267" s="2" customFormat="1" ht="16.5" customHeight="1">
      <c r="A267" s="39"/>
      <c r="B267" s="40"/>
      <c r="C267" s="257" t="s">
        <v>363</v>
      </c>
      <c r="D267" s="257" t="s">
        <v>168</v>
      </c>
      <c r="E267" s="258" t="s">
        <v>230</v>
      </c>
      <c r="F267" s="259" t="s">
        <v>231</v>
      </c>
      <c r="G267" s="260" t="s">
        <v>165</v>
      </c>
      <c r="H267" s="261">
        <v>6</v>
      </c>
      <c r="I267" s="262"/>
      <c r="J267" s="263">
        <f>ROUND(I267*H267,2)</f>
        <v>0</v>
      </c>
      <c r="K267" s="259" t="s">
        <v>129</v>
      </c>
      <c r="L267" s="264"/>
      <c r="M267" s="265" t="s">
        <v>19</v>
      </c>
      <c r="N267" s="266" t="s">
        <v>45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158</v>
      </c>
      <c r="AT267" s="216" t="s">
        <v>168</v>
      </c>
      <c r="AU267" s="216" t="s">
        <v>84</v>
      </c>
      <c r="AY267" s="18" t="s">
        <v>123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82</v>
      </c>
      <c r="BK267" s="217">
        <f>ROUND(I267*H267,2)</f>
        <v>0</v>
      </c>
      <c r="BL267" s="18" t="s">
        <v>130</v>
      </c>
      <c r="BM267" s="216" t="s">
        <v>364</v>
      </c>
    </row>
    <row r="268" s="2" customFormat="1">
      <c r="A268" s="39"/>
      <c r="B268" s="40"/>
      <c r="C268" s="41"/>
      <c r="D268" s="218" t="s">
        <v>131</v>
      </c>
      <c r="E268" s="41"/>
      <c r="F268" s="219" t="s">
        <v>231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131</v>
      </c>
      <c r="AU268" s="18" t="s">
        <v>84</v>
      </c>
    </row>
    <row r="269" s="2" customFormat="1" ht="16.5" customHeight="1">
      <c r="A269" s="39"/>
      <c r="B269" s="40"/>
      <c r="C269" s="205" t="s">
        <v>232</v>
      </c>
      <c r="D269" s="205" t="s">
        <v>125</v>
      </c>
      <c r="E269" s="206" t="s">
        <v>234</v>
      </c>
      <c r="F269" s="207" t="s">
        <v>235</v>
      </c>
      <c r="G269" s="208" t="s">
        <v>165</v>
      </c>
      <c r="H269" s="209">
        <v>6</v>
      </c>
      <c r="I269" s="210"/>
      <c r="J269" s="211">
        <f>ROUND(I269*H269,2)</f>
        <v>0</v>
      </c>
      <c r="K269" s="207" t="s">
        <v>129</v>
      </c>
      <c r="L269" s="45"/>
      <c r="M269" s="212" t="s">
        <v>19</v>
      </c>
      <c r="N269" s="213" t="s">
        <v>45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130</v>
      </c>
      <c r="AT269" s="216" t="s">
        <v>125</v>
      </c>
      <c r="AU269" s="216" t="s">
        <v>84</v>
      </c>
      <c r="AY269" s="18" t="s">
        <v>123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82</v>
      </c>
      <c r="BK269" s="217">
        <f>ROUND(I269*H269,2)</f>
        <v>0</v>
      </c>
      <c r="BL269" s="18" t="s">
        <v>130</v>
      </c>
      <c r="BM269" s="216" t="s">
        <v>365</v>
      </c>
    </row>
    <row r="270" s="2" customFormat="1">
      <c r="A270" s="39"/>
      <c r="B270" s="40"/>
      <c r="C270" s="41"/>
      <c r="D270" s="218" t="s">
        <v>131</v>
      </c>
      <c r="E270" s="41"/>
      <c r="F270" s="219" t="s">
        <v>237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131</v>
      </c>
      <c r="AU270" s="18" t="s">
        <v>84</v>
      </c>
    </row>
    <row r="271" s="2" customFormat="1">
      <c r="A271" s="39"/>
      <c r="B271" s="40"/>
      <c r="C271" s="41"/>
      <c r="D271" s="223" t="s">
        <v>133</v>
      </c>
      <c r="E271" s="41"/>
      <c r="F271" s="224" t="s">
        <v>238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133</v>
      </c>
      <c r="AU271" s="18" t="s">
        <v>84</v>
      </c>
    </row>
    <row r="272" s="13" customFormat="1">
      <c r="A272" s="13"/>
      <c r="B272" s="225"/>
      <c r="C272" s="226"/>
      <c r="D272" s="218" t="s">
        <v>135</v>
      </c>
      <c r="E272" s="227" t="s">
        <v>19</v>
      </c>
      <c r="F272" s="228" t="s">
        <v>214</v>
      </c>
      <c r="G272" s="226"/>
      <c r="H272" s="227" t="s">
        <v>19</v>
      </c>
      <c r="I272" s="229"/>
      <c r="J272" s="226"/>
      <c r="K272" s="226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135</v>
      </c>
      <c r="AU272" s="234" t="s">
        <v>84</v>
      </c>
      <c r="AV272" s="13" t="s">
        <v>82</v>
      </c>
      <c r="AW272" s="13" t="s">
        <v>34</v>
      </c>
      <c r="AX272" s="13" t="s">
        <v>74</v>
      </c>
      <c r="AY272" s="234" t="s">
        <v>123</v>
      </c>
    </row>
    <row r="273" s="13" customFormat="1">
      <c r="A273" s="13"/>
      <c r="B273" s="225"/>
      <c r="C273" s="226"/>
      <c r="D273" s="218" t="s">
        <v>135</v>
      </c>
      <c r="E273" s="227" t="s">
        <v>19</v>
      </c>
      <c r="F273" s="228" t="s">
        <v>239</v>
      </c>
      <c r="G273" s="226"/>
      <c r="H273" s="227" t="s">
        <v>19</v>
      </c>
      <c r="I273" s="229"/>
      <c r="J273" s="226"/>
      <c r="K273" s="226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135</v>
      </c>
      <c r="AU273" s="234" t="s">
        <v>84</v>
      </c>
      <c r="AV273" s="13" t="s">
        <v>82</v>
      </c>
      <c r="AW273" s="13" t="s">
        <v>34</v>
      </c>
      <c r="AX273" s="13" t="s">
        <v>74</v>
      </c>
      <c r="AY273" s="234" t="s">
        <v>123</v>
      </c>
    </row>
    <row r="274" s="14" customFormat="1">
      <c r="A274" s="14"/>
      <c r="B274" s="235"/>
      <c r="C274" s="236"/>
      <c r="D274" s="218" t="s">
        <v>135</v>
      </c>
      <c r="E274" s="237" t="s">
        <v>19</v>
      </c>
      <c r="F274" s="238" t="s">
        <v>150</v>
      </c>
      <c r="G274" s="236"/>
      <c r="H274" s="239">
        <v>6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135</v>
      </c>
      <c r="AU274" s="245" t="s">
        <v>84</v>
      </c>
      <c r="AV274" s="14" t="s">
        <v>84</v>
      </c>
      <c r="AW274" s="14" t="s">
        <v>34</v>
      </c>
      <c r="AX274" s="14" t="s">
        <v>74</v>
      </c>
      <c r="AY274" s="245" t="s">
        <v>123</v>
      </c>
    </row>
    <row r="275" s="15" customFormat="1">
      <c r="A275" s="15"/>
      <c r="B275" s="246"/>
      <c r="C275" s="247"/>
      <c r="D275" s="218" t="s">
        <v>135</v>
      </c>
      <c r="E275" s="248" t="s">
        <v>19</v>
      </c>
      <c r="F275" s="249" t="s">
        <v>138</v>
      </c>
      <c r="G275" s="247"/>
      <c r="H275" s="250">
        <v>6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6" t="s">
        <v>135</v>
      </c>
      <c r="AU275" s="256" t="s">
        <v>84</v>
      </c>
      <c r="AV275" s="15" t="s">
        <v>130</v>
      </c>
      <c r="AW275" s="15" t="s">
        <v>34</v>
      </c>
      <c r="AX275" s="15" t="s">
        <v>82</v>
      </c>
      <c r="AY275" s="256" t="s">
        <v>123</v>
      </c>
    </row>
    <row r="276" s="12" customFormat="1" ht="22.8" customHeight="1">
      <c r="A276" s="12"/>
      <c r="B276" s="189"/>
      <c r="C276" s="190"/>
      <c r="D276" s="191" t="s">
        <v>73</v>
      </c>
      <c r="E276" s="203" t="s">
        <v>261</v>
      </c>
      <c r="F276" s="203" t="s">
        <v>262</v>
      </c>
      <c r="G276" s="190"/>
      <c r="H276" s="190"/>
      <c r="I276" s="193"/>
      <c r="J276" s="204">
        <f>BK276</f>
        <v>0</v>
      </c>
      <c r="K276" s="190"/>
      <c r="L276" s="195"/>
      <c r="M276" s="196"/>
      <c r="N276" s="197"/>
      <c r="O276" s="197"/>
      <c r="P276" s="198">
        <f>SUM(P277:P279)</f>
        <v>0</v>
      </c>
      <c r="Q276" s="197"/>
      <c r="R276" s="198">
        <f>SUM(R277:R279)</f>
        <v>0</v>
      </c>
      <c r="S276" s="197"/>
      <c r="T276" s="199">
        <f>SUM(T277:T279)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0" t="s">
        <v>82</v>
      </c>
      <c r="AT276" s="201" t="s">
        <v>73</v>
      </c>
      <c r="AU276" s="201" t="s">
        <v>82</v>
      </c>
      <c r="AY276" s="200" t="s">
        <v>123</v>
      </c>
      <c r="BK276" s="202">
        <f>SUM(BK277:BK279)</f>
        <v>0</v>
      </c>
    </row>
    <row r="277" s="2" customFormat="1" ht="16.5" customHeight="1">
      <c r="A277" s="39"/>
      <c r="B277" s="40"/>
      <c r="C277" s="205" t="s">
        <v>366</v>
      </c>
      <c r="D277" s="205" t="s">
        <v>125</v>
      </c>
      <c r="E277" s="206" t="s">
        <v>367</v>
      </c>
      <c r="F277" s="207" t="s">
        <v>264</v>
      </c>
      <c r="G277" s="208" t="s">
        <v>265</v>
      </c>
      <c r="H277" s="209">
        <v>19.198</v>
      </c>
      <c r="I277" s="210"/>
      <c r="J277" s="211">
        <f>ROUND(I277*H277,2)</f>
        <v>0</v>
      </c>
      <c r="K277" s="207" t="s">
        <v>129</v>
      </c>
      <c r="L277" s="45"/>
      <c r="M277" s="212" t="s">
        <v>19</v>
      </c>
      <c r="N277" s="213" t="s">
        <v>45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130</v>
      </c>
      <c r="AT277" s="216" t="s">
        <v>125</v>
      </c>
      <c r="AU277" s="216" t="s">
        <v>84</v>
      </c>
      <c r="AY277" s="18" t="s">
        <v>123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82</v>
      </c>
      <c r="BK277" s="217">
        <f>ROUND(I277*H277,2)</f>
        <v>0</v>
      </c>
      <c r="BL277" s="18" t="s">
        <v>130</v>
      </c>
      <c r="BM277" s="216" t="s">
        <v>368</v>
      </c>
    </row>
    <row r="278" s="2" customFormat="1">
      <c r="A278" s="39"/>
      <c r="B278" s="40"/>
      <c r="C278" s="41"/>
      <c r="D278" s="218" t="s">
        <v>131</v>
      </c>
      <c r="E278" s="41"/>
      <c r="F278" s="219" t="s">
        <v>267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131</v>
      </c>
      <c r="AU278" s="18" t="s">
        <v>84</v>
      </c>
    </row>
    <row r="279" s="2" customFormat="1">
      <c r="A279" s="39"/>
      <c r="B279" s="40"/>
      <c r="C279" s="41"/>
      <c r="D279" s="223" t="s">
        <v>133</v>
      </c>
      <c r="E279" s="41"/>
      <c r="F279" s="224" t="s">
        <v>369</v>
      </c>
      <c r="G279" s="41"/>
      <c r="H279" s="41"/>
      <c r="I279" s="220"/>
      <c r="J279" s="41"/>
      <c r="K279" s="41"/>
      <c r="L279" s="45"/>
      <c r="M279" s="268"/>
      <c r="N279" s="269"/>
      <c r="O279" s="270"/>
      <c r="P279" s="270"/>
      <c r="Q279" s="270"/>
      <c r="R279" s="270"/>
      <c r="S279" s="270"/>
      <c r="T279" s="271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133</v>
      </c>
      <c r="AU279" s="18" t="s">
        <v>84</v>
      </c>
    </row>
    <row r="280" s="2" customFormat="1" ht="6.96" customHeight="1">
      <c r="A280" s="39"/>
      <c r="B280" s="60"/>
      <c r="C280" s="61"/>
      <c r="D280" s="61"/>
      <c r="E280" s="61"/>
      <c r="F280" s="61"/>
      <c r="G280" s="61"/>
      <c r="H280" s="61"/>
      <c r="I280" s="61"/>
      <c r="J280" s="61"/>
      <c r="K280" s="61"/>
      <c r="L280" s="45"/>
      <c r="M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</row>
  </sheetData>
  <sheetProtection sheet="1" autoFilter="0" formatColumns="0" formatRows="0" objects="1" scenarios="1" spinCount="100000" saltValue="/XCPihR0JaES6WUooRvrWss/SN9VSSvxs94pgCojYdfAcoFTaGkVvAsIW4CJKMeGT0ZrCYdfD2+A0xgGsZSV7g==" hashValue="NqeHH/JjR+WyleWh2yWKZApcQYtkWZn6BxoBTIZ7jbqaNzagqjb1vETgjnQnGWuXf36wsMJDwcHMjcutq8YnYw==" algorithmName="SHA-512" password="CC35"/>
  <autoFilter ref="C81:K27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7" r:id="rId1" display="https://podminky.urs.cz/item/CS_URS_2022_01/112251101"/>
    <hyperlink ref="F103" r:id="rId2" display="https://podminky.urs.cz/item/CS_URS_2022_01/112251102"/>
    <hyperlink ref="F109" r:id="rId3" display="https://podminky.urs.cz/item/CS_URS_2022_01/112251103"/>
    <hyperlink ref="F121" r:id="rId4" display="https://podminky.urs.cz/item/CS_URS_2022_01/121151125"/>
    <hyperlink ref="F132" r:id="rId5" display="https://podminky.urs.cz/item/CS_URS_2022_01/122251106"/>
    <hyperlink ref="F139" r:id="rId6" display="https://podminky.urs.cz/item/CS_URS_2022_01/181951112"/>
    <hyperlink ref="F146" r:id="rId7" display="https://podminky.urs.cz/item/CS_URS_2022_01/132151102"/>
    <hyperlink ref="F173" r:id="rId8" display="https://podminky.urs.cz/item/CS_URS_2022_01/174151101"/>
    <hyperlink ref="F180" r:id="rId9" display="https://podminky.urs.cz/item/CS_URS_2022_01/162751117"/>
    <hyperlink ref="F187" r:id="rId10" display="https://podminky.urs.cz/item/CS_URS_2022_01/162751119"/>
    <hyperlink ref="F214" r:id="rId11" display="https://podminky.urs.cz/item/CS_URS_2022_01/182351135"/>
    <hyperlink ref="F227" r:id="rId12" display="https://podminky.urs.cz/item/CS_URS_2022_01/181451121"/>
    <hyperlink ref="F238" r:id="rId13" display="https://podminky.urs.cz/item/CS_URS_2022_01/183151112"/>
    <hyperlink ref="F245" r:id="rId14" display="https://podminky.urs.cz/item/CS_URS_2022_01/184102113"/>
    <hyperlink ref="F262" r:id="rId15" display="https://podminky.urs.cz/item/CS_URS_2022_01/184215112"/>
    <hyperlink ref="F271" r:id="rId16" display="https://podminky.urs.cz/item/CS_URS_2022_01/184813121"/>
    <hyperlink ref="F279" r:id="rId17" display="https://podminky.urs.cz/item/CS_URS_2022_01/998332011.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Pokřikov - I.etapa, II.etapa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370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100</v>
      </c>
      <c r="G12" s="39"/>
      <c r="H12" s="39"/>
      <c r="I12" s="133" t="s">
        <v>23</v>
      </c>
      <c r="J12" s="138" t="str">
        <f>'Rekapitulace stavby'!AN8</f>
        <v>7. 2. 2022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01312774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Státní pozemkový úřad</v>
      </c>
      <c r="F15" s="39"/>
      <c r="G15" s="39"/>
      <c r="H15" s="39"/>
      <c r="I15" s="133" t="s">
        <v>29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Anna Žohová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47116901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Vodohospodářský rozvoj a výstavba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ROUND((SUM(BE83:BE210)),  2)</f>
        <v>0</v>
      </c>
      <c r="G33" s="39"/>
      <c r="H33" s="39"/>
      <c r="I33" s="149">
        <v>0.20999999999999999</v>
      </c>
      <c r="J33" s="148">
        <f>ROUND(((SUM(BE83:BE210))*I33),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ROUND((SUM(BF83:BF210)),  2)</f>
        <v>0</v>
      </c>
      <c r="G34" s="39"/>
      <c r="H34" s="39"/>
      <c r="I34" s="149">
        <v>0.14999999999999999</v>
      </c>
      <c r="J34" s="148">
        <f>ROUND(((SUM(BF83:BF210))*I34),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ROUND((SUM(BG83:BG210)),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ROUND((SUM(BH83:BH210)),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ROUND((SUM(BI83:BI210)),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Pokřikov - I.etapa, II.etapa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04.801 - Tůň 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32</v>
      </c>
      <c r="J54" s="37" t="str">
        <f>E21</f>
        <v>Anna Žohová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Vodohospodářský rozvoj a výstavba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371</v>
      </c>
      <c r="E62" s="175"/>
      <c r="F62" s="175"/>
      <c r="G62" s="175"/>
      <c r="H62" s="175"/>
      <c r="I62" s="175"/>
      <c r="J62" s="176">
        <f>J186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107</v>
      </c>
      <c r="E63" s="175"/>
      <c r="F63" s="175"/>
      <c r="G63" s="175"/>
      <c r="H63" s="175"/>
      <c r="I63" s="175"/>
      <c r="J63" s="176">
        <f>J207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Realizace společných zařízení Pokřikov - I.etapa, II.etapa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04.801 - Tůň 1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7. 2. 2022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Státní pozemkový úřad</v>
      </c>
      <c r="G79" s="41"/>
      <c r="H79" s="41"/>
      <c r="I79" s="33" t="s">
        <v>32</v>
      </c>
      <c r="J79" s="37" t="str">
        <f>E21</f>
        <v>Anna Žohová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35</v>
      </c>
      <c r="J80" s="37" t="str">
        <f>E24</f>
        <v>Vodohospodářský rozvoj a výstavba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109</v>
      </c>
      <c r="D82" s="181" t="s">
        <v>59</v>
      </c>
      <c r="E82" s="181" t="s">
        <v>55</v>
      </c>
      <c r="F82" s="181" t="s">
        <v>56</v>
      </c>
      <c r="G82" s="181" t="s">
        <v>110</v>
      </c>
      <c r="H82" s="181" t="s">
        <v>111</v>
      </c>
      <c r="I82" s="181" t="s">
        <v>112</v>
      </c>
      <c r="J82" s="181" t="s">
        <v>103</v>
      </c>
      <c r="K82" s="182" t="s">
        <v>113</v>
      </c>
      <c r="L82" s="183"/>
      <c r="M82" s="93" t="s">
        <v>19</v>
      </c>
      <c r="N82" s="94" t="s">
        <v>44</v>
      </c>
      <c r="O82" s="94" t="s">
        <v>114</v>
      </c>
      <c r="P82" s="94" t="s">
        <v>115</v>
      </c>
      <c r="Q82" s="94" t="s">
        <v>116</v>
      </c>
      <c r="R82" s="94" t="s">
        <v>117</v>
      </c>
      <c r="S82" s="94" t="s">
        <v>118</v>
      </c>
      <c r="T82" s="95" t="s">
        <v>119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120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73</v>
      </c>
      <c r="AU83" s="18" t="s">
        <v>104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73</v>
      </c>
      <c r="E84" s="192" t="s">
        <v>121</v>
      </c>
      <c r="F84" s="192" t="s">
        <v>122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P85+P186+P207</f>
        <v>0</v>
      </c>
      <c r="Q84" s="197"/>
      <c r="R84" s="198">
        <f>R85+R186+R207</f>
        <v>0</v>
      </c>
      <c r="S84" s="197"/>
      <c r="T84" s="199">
        <f>T85+T186+T207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73</v>
      </c>
      <c r="AU84" s="201" t="s">
        <v>74</v>
      </c>
      <c r="AY84" s="200" t="s">
        <v>123</v>
      </c>
      <c r="BK84" s="202">
        <f>BK85+BK186+BK207</f>
        <v>0</v>
      </c>
    </row>
    <row r="85" s="12" customFormat="1" ht="22.8" customHeight="1">
      <c r="A85" s="12"/>
      <c r="B85" s="189"/>
      <c r="C85" s="190"/>
      <c r="D85" s="191" t="s">
        <v>73</v>
      </c>
      <c r="E85" s="203" t="s">
        <v>82</v>
      </c>
      <c r="F85" s="203" t="s">
        <v>124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SUM(P86:P185)</f>
        <v>0</v>
      </c>
      <c r="Q85" s="197"/>
      <c r="R85" s="198">
        <f>SUM(R86:R185)</f>
        <v>0</v>
      </c>
      <c r="S85" s="197"/>
      <c r="T85" s="199">
        <f>SUM(T86:T185)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73</v>
      </c>
      <c r="AU85" s="201" t="s">
        <v>82</v>
      </c>
      <c r="AY85" s="200" t="s">
        <v>123</v>
      </c>
      <c r="BK85" s="202">
        <f>SUM(BK86:BK185)</f>
        <v>0</v>
      </c>
    </row>
    <row r="86" s="2" customFormat="1" ht="16.5" customHeight="1">
      <c r="A86" s="39"/>
      <c r="B86" s="40"/>
      <c r="C86" s="205" t="s">
        <v>82</v>
      </c>
      <c r="D86" s="205" t="s">
        <v>125</v>
      </c>
      <c r="E86" s="206" t="s">
        <v>163</v>
      </c>
      <c r="F86" s="207" t="s">
        <v>164</v>
      </c>
      <c r="G86" s="208" t="s">
        <v>165</v>
      </c>
      <c r="H86" s="209">
        <v>624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45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130</v>
      </c>
      <c r="AT86" s="216" t="s">
        <v>125</v>
      </c>
      <c r="AU86" s="216" t="s">
        <v>84</v>
      </c>
      <c r="AY86" s="18" t="s">
        <v>123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82</v>
      </c>
      <c r="BK86" s="217">
        <f>ROUND(I86*H86,2)</f>
        <v>0</v>
      </c>
      <c r="BL86" s="18" t="s">
        <v>130</v>
      </c>
      <c r="BM86" s="216" t="s">
        <v>84</v>
      </c>
    </row>
    <row r="87" s="2" customFormat="1">
      <c r="A87" s="39"/>
      <c r="B87" s="40"/>
      <c r="C87" s="41"/>
      <c r="D87" s="218" t="s">
        <v>131</v>
      </c>
      <c r="E87" s="41"/>
      <c r="F87" s="219" t="s">
        <v>167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131</v>
      </c>
      <c r="AU87" s="18" t="s">
        <v>84</v>
      </c>
    </row>
    <row r="88" s="2" customFormat="1" ht="16.5" customHeight="1">
      <c r="A88" s="39"/>
      <c r="B88" s="40"/>
      <c r="C88" s="257" t="s">
        <v>84</v>
      </c>
      <c r="D88" s="257" t="s">
        <v>168</v>
      </c>
      <c r="E88" s="258" t="s">
        <v>169</v>
      </c>
      <c r="F88" s="259" t="s">
        <v>170</v>
      </c>
      <c r="G88" s="260" t="s">
        <v>171</v>
      </c>
      <c r="H88" s="261">
        <v>624</v>
      </c>
      <c r="I88" s="262"/>
      <c r="J88" s="263">
        <f>ROUND(I88*H88,2)</f>
        <v>0</v>
      </c>
      <c r="K88" s="259" t="s">
        <v>19</v>
      </c>
      <c r="L88" s="264"/>
      <c r="M88" s="265" t="s">
        <v>19</v>
      </c>
      <c r="N88" s="266" t="s">
        <v>45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158</v>
      </c>
      <c r="AT88" s="216" t="s">
        <v>168</v>
      </c>
      <c r="AU88" s="216" t="s">
        <v>84</v>
      </c>
      <c r="AY88" s="18" t="s">
        <v>123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82</v>
      </c>
      <c r="BK88" s="217">
        <f>ROUND(I88*H88,2)</f>
        <v>0</v>
      </c>
      <c r="BL88" s="18" t="s">
        <v>130</v>
      </c>
      <c r="BM88" s="216" t="s">
        <v>130</v>
      </c>
    </row>
    <row r="89" s="2" customFormat="1">
      <c r="A89" s="39"/>
      <c r="B89" s="40"/>
      <c r="C89" s="41"/>
      <c r="D89" s="218" t="s">
        <v>131</v>
      </c>
      <c r="E89" s="41"/>
      <c r="F89" s="219" t="s">
        <v>170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131</v>
      </c>
      <c r="AU89" s="18" t="s">
        <v>84</v>
      </c>
    </row>
    <row r="90" s="2" customFormat="1">
      <c r="A90" s="39"/>
      <c r="B90" s="40"/>
      <c r="C90" s="41"/>
      <c r="D90" s="218" t="s">
        <v>173</v>
      </c>
      <c r="E90" s="41"/>
      <c r="F90" s="267" t="s">
        <v>174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173</v>
      </c>
      <c r="AU90" s="18" t="s">
        <v>84</v>
      </c>
    </row>
    <row r="91" s="2" customFormat="1" ht="16.5" customHeight="1">
      <c r="A91" s="39"/>
      <c r="B91" s="40"/>
      <c r="C91" s="205" t="s">
        <v>147</v>
      </c>
      <c r="D91" s="205" t="s">
        <v>125</v>
      </c>
      <c r="E91" s="206" t="s">
        <v>270</v>
      </c>
      <c r="F91" s="207" t="s">
        <v>271</v>
      </c>
      <c r="G91" s="208" t="s">
        <v>171</v>
      </c>
      <c r="H91" s="209">
        <v>18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45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130</v>
      </c>
      <c r="AT91" s="216" t="s">
        <v>125</v>
      </c>
      <c r="AU91" s="216" t="s">
        <v>84</v>
      </c>
      <c r="AY91" s="18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82</v>
      </c>
      <c r="BK91" s="217">
        <f>ROUND(I91*H91,2)</f>
        <v>0</v>
      </c>
      <c r="BL91" s="18" t="s">
        <v>130</v>
      </c>
      <c r="BM91" s="216" t="s">
        <v>150</v>
      </c>
    </row>
    <row r="92" s="2" customFormat="1">
      <c r="A92" s="39"/>
      <c r="B92" s="40"/>
      <c r="C92" s="41"/>
      <c r="D92" s="218" t="s">
        <v>131</v>
      </c>
      <c r="E92" s="41"/>
      <c r="F92" s="219" t="s">
        <v>271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131</v>
      </c>
      <c r="AU92" s="18" t="s">
        <v>84</v>
      </c>
    </row>
    <row r="93" s="13" customFormat="1">
      <c r="A93" s="13"/>
      <c r="B93" s="225"/>
      <c r="C93" s="226"/>
      <c r="D93" s="218" t="s">
        <v>135</v>
      </c>
      <c r="E93" s="227" t="s">
        <v>19</v>
      </c>
      <c r="F93" s="228" t="s">
        <v>272</v>
      </c>
      <c r="G93" s="226"/>
      <c r="H93" s="227" t="s">
        <v>19</v>
      </c>
      <c r="I93" s="229"/>
      <c r="J93" s="226"/>
      <c r="K93" s="226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135</v>
      </c>
      <c r="AU93" s="234" t="s">
        <v>84</v>
      </c>
      <c r="AV93" s="13" t="s">
        <v>82</v>
      </c>
      <c r="AW93" s="13" t="s">
        <v>34</v>
      </c>
      <c r="AX93" s="13" t="s">
        <v>74</v>
      </c>
      <c r="AY93" s="234" t="s">
        <v>123</v>
      </c>
    </row>
    <row r="94" s="14" customFormat="1">
      <c r="A94" s="14"/>
      <c r="B94" s="235"/>
      <c r="C94" s="236"/>
      <c r="D94" s="218" t="s">
        <v>135</v>
      </c>
      <c r="E94" s="237" t="s">
        <v>19</v>
      </c>
      <c r="F94" s="238" t="s">
        <v>372</v>
      </c>
      <c r="G94" s="236"/>
      <c r="H94" s="239">
        <v>18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135</v>
      </c>
      <c r="AU94" s="245" t="s">
        <v>84</v>
      </c>
      <c r="AV94" s="14" t="s">
        <v>84</v>
      </c>
      <c r="AW94" s="14" t="s">
        <v>34</v>
      </c>
      <c r="AX94" s="14" t="s">
        <v>74</v>
      </c>
      <c r="AY94" s="245" t="s">
        <v>123</v>
      </c>
    </row>
    <row r="95" s="15" customFormat="1">
      <c r="A95" s="15"/>
      <c r="B95" s="246"/>
      <c r="C95" s="247"/>
      <c r="D95" s="218" t="s">
        <v>135</v>
      </c>
      <c r="E95" s="248" t="s">
        <v>19</v>
      </c>
      <c r="F95" s="249" t="s">
        <v>138</v>
      </c>
      <c r="G95" s="247"/>
      <c r="H95" s="250">
        <v>18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135</v>
      </c>
      <c r="AU95" s="256" t="s">
        <v>84</v>
      </c>
      <c r="AV95" s="15" t="s">
        <v>130</v>
      </c>
      <c r="AW95" s="15" t="s">
        <v>34</v>
      </c>
      <c r="AX95" s="15" t="s">
        <v>82</v>
      </c>
      <c r="AY95" s="256" t="s">
        <v>123</v>
      </c>
    </row>
    <row r="96" s="2" customFormat="1" ht="16.5" customHeight="1">
      <c r="A96" s="39"/>
      <c r="B96" s="40"/>
      <c r="C96" s="205" t="s">
        <v>130</v>
      </c>
      <c r="D96" s="205" t="s">
        <v>125</v>
      </c>
      <c r="E96" s="206" t="s">
        <v>274</v>
      </c>
      <c r="F96" s="207" t="s">
        <v>275</v>
      </c>
      <c r="G96" s="208" t="s">
        <v>165</v>
      </c>
      <c r="H96" s="209">
        <v>47</v>
      </c>
      <c r="I96" s="210"/>
      <c r="J96" s="211">
        <f>ROUND(I96*H96,2)</f>
        <v>0</v>
      </c>
      <c r="K96" s="207" t="s">
        <v>129</v>
      </c>
      <c r="L96" s="45"/>
      <c r="M96" s="212" t="s">
        <v>19</v>
      </c>
      <c r="N96" s="213" t="s">
        <v>45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130</v>
      </c>
      <c r="AT96" s="216" t="s">
        <v>125</v>
      </c>
      <c r="AU96" s="216" t="s">
        <v>84</v>
      </c>
      <c r="AY96" s="18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130</v>
      </c>
      <c r="BM96" s="216" t="s">
        <v>158</v>
      </c>
    </row>
    <row r="97" s="2" customFormat="1">
      <c r="A97" s="39"/>
      <c r="B97" s="40"/>
      <c r="C97" s="41"/>
      <c r="D97" s="218" t="s">
        <v>131</v>
      </c>
      <c r="E97" s="41"/>
      <c r="F97" s="219" t="s">
        <v>276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131</v>
      </c>
      <c r="AU97" s="18" t="s">
        <v>84</v>
      </c>
    </row>
    <row r="98" s="2" customFormat="1">
      <c r="A98" s="39"/>
      <c r="B98" s="40"/>
      <c r="C98" s="41"/>
      <c r="D98" s="223" t="s">
        <v>133</v>
      </c>
      <c r="E98" s="41"/>
      <c r="F98" s="224" t="s">
        <v>277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84</v>
      </c>
    </row>
    <row r="99" s="13" customFormat="1">
      <c r="A99" s="13"/>
      <c r="B99" s="225"/>
      <c r="C99" s="226"/>
      <c r="D99" s="218" t="s">
        <v>135</v>
      </c>
      <c r="E99" s="227" t="s">
        <v>19</v>
      </c>
      <c r="F99" s="228" t="s">
        <v>278</v>
      </c>
      <c r="G99" s="226"/>
      <c r="H99" s="227" t="s">
        <v>19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135</v>
      </c>
      <c r="AU99" s="234" t="s">
        <v>84</v>
      </c>
      <c r="AV99" s="13" t="s">
        <v>82</v>
      </c>
      <c r="AW99" s="13" t="s">
        <v>34</v>
      </c>
      <c r="AX99" s="13" t="s">
        <v>74</v>
      </c>
      <c r="AY99" s="234" t="s">
        <v>123</v>
      </c>
    </row>
    <row r="100" s="14" customFormat="1">
      <c r="A100" s="14"/>
      <c r="B100" s="235"/>
      <c r="C100" s="236"/>
      <c r="D100" s="218" t="s">
        <v>135</v>
      </c>
      <c r="E100" s="237" t="s">
        <v>19</v>
      </c>
      <c r="F100" s="238" t="s">
        <v>373</v>
      </c>
      <c r="G100" s="236"/>
      <c r="H100" s="239">
        <v>47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135</v>
      </c>
      <c r="AU100" s="245" t="s">
        <v>84</v>
      </c>
      <c r="AV100" s="14" t="s">
        <v>84</v>
      </c>
      <c r="AW100" s="14" t="s">
        <v>34</v>
      </c>
      <c r="AX100" s="14" t="s">
        <v>74</v>
      </c>
      <c r="AY100" s="245" t="s">
        <v>123</v>
      </c>
    </row>
    <row r="101" s="15" customFormat="1">
      <c r="A101" s="15"/>
      <c r="B101" s="246"/>
      <c r="C101" s="247"/>
      <c r="D101" s="218" t="s">
        <v>135</v>
      </c>
      <c r="E101" s="248" t="s">
        <v>19</v>
      </c>
      <c r="F101" s="249" t="s">
        <v>138</v>
      </c>
      <c r="G101" s="247"/>
      <c r="H101" s="250">
        <v>47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135</v>
      </c>
      <c r="AU101" s="256" t="s">
        <v>84</v>
      </c>
      <c r="AV101" s="15" t="s">
        <v>130</v>
      </c>
      <c r="AW101" s="15" t="s">
        <v>34</v>
      </c>
      <c r="AX101" s="15" t="s">
        <v>82</v>
      </c>
      <c r="AY101" s="256" t="s">
        <v>123</v>
      </c>
    </row>
    <row r="102" s="2" customFormat="1" ht="16.5" customHeight="1">
      <c r="A102" s="39"/>
      <c r="B102" s="40"/>
      <c r="C102" s="205" t="s">
        <v>162</v>
      </c>
      <c r="D102" s="205" t="s">
        <v>125</v>
      </c>
      <c r="E102" s="206" t="s">
        <v>280</v>
      </c>
      <c r="F102" s="207" t="s">
        <v>281</v>
      </c>
      <c r="G102" s="208" t="s">
        <v>165</v>
      </c>
      <c r="H102" s="209">
        <v>10</v>
      </c>
      <c r="I102" s="210"/>
      <c r="J102" s="211">
        <f>ROUND(I102*H102,2)</f>
        <v>0</v>
      </c>
      <c r="K102" s="207" t="s">
        <v>129</v>
      </c>
      <c r="L102" s="45"/>
      <c r="M102" s="212" t="s">
        <v>19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130</v>
      </c>
      <c r="AT102" s="216" t="s">
        <v>125</v>
      </c>
      <c r="AU102" s="216" t="s">
        <v>84</v>
      </c>
      <c r="AY102" s="18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82</v>
      </c>
      <c r="BK102" s="217">
        <f>ROUND(I102*H102,2)</f>
        <v>0</v>
      </c>
      <c r="BL102" s="18" t="s">
        <v>130</v>
      </c>
      <c r="BM102" s="216" t="s">
        <v>166</v>
      </c>
    </row>
    <row r="103" s="2" customFormat="1">
      <c r="A103" s="39"/>
      <c r="B103" s="40"/>
      <c r="C103" s="41"/>
      <c r="D103" s="218" t="s">
        <v>131</v>
      </c>
      <c r="E103" s="41"/>
      <c r="F103" s="219" t="s">
        <v>282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131</v>
      </c>
      <c r="AU103" s="18" t="s">
        <v>84</v>
      </c>
    </row>
    <row r="104" s="2" customFormat="1">
      <c r="A104" s="39"/>
      <c r="B104" s="40"/>
      <c r="C104" s="41"/>
      <c r="D104" s="223" t="s">
        <v>133</v>
      </c>
      <c r="E104" s="41"/>
      <c r="F104" s="224" t="s">
        <v>283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84</v>
      </c>
    </row>
    <row r="105" s="13" customFormat="1">
      <c r="A105" s="13"/>
      <c r="B105" s="225"/>
      <c r="C105" s="226"/>
      <c r="D105" s="218" t="s">
        <v>135</v>
      </c>
      <c r="E105" s="227" t="s">
        <v>19</v>
      </c>
      <c r="F105" s="228" t="s">
        <v>284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135</v>
      </c>
      <c r="AU105" s="234" t="s">
        <v>84</v>
      </c>
      <c r="AV105" s="13" t="s">
        <v>82</v>
      </c>
      <c r="AW105" s="13" t="s">
        <v>34</v>
      </c>
      <c r="AX105" s="13" t="s">
        <v>74</v>
      </c>
      <c r="AY105" s="234" t="s">
        <v>123</v>
      </c>
    </row>
    <row r="106" s="14" customFormat="1">
      <c r="A106" s="14"/>
      <c r="B106" s="235"/>
      <c r="C106" s="236"/>
      <c r="D106" s="218" t="s">
        <v>135</v>
      </c>
      <c r="E106" s="237" t="s">
        <v>19</v>
      </c>
      <c r="F106" s="238" t="s">
        <v>374</v>
      </c>
      <c r="G106" s="236"/>
      <c r="H106" s="239">
        <v>10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135</v>
      </c>
      <c r="AU106" s="245" t="s">
        <v>84</v>
      </c>
      <c r="AV106" s="14" t="s">
        <v>84</v>
      </c>
      <c r="AW106" s="14" t="s">
        <v>34</v>
      </c>
      <c r="AX106" s="14" t="s">
        <v>74</v>
      </c>
      <c r="AY106" s="245" t="s">
        <v>123</v>
      </c>
    </row>
    <row r="107" s="15" customFormat="1">
      <c r="A107" s="15"/>
      <c r="B107" s="246"/>
      <c r="C107" s="247"/>
      <c r="D107" s="218" t="s">
        <v>135</v>
      </c>
      <c r="E107" s="248" t="s">
        <v>19</v>
      </c>
      <c r="F107" s="249" t="s">
        <v>138</v>
      </c>
      <c r="G107" s="247"/>
      <c r="H107" s="250">
        <v>10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135</v>
      </c>
      <c r="AU107" s="256" t="s">
        <v>84</v>
      </c>
      <c r="AV107" s="15" t="s">
        <v>130</v>
      </c>
      <c r="AW107" s="15" t="s">
        <v>34</v>
      </c>
      <c r="AX107" s="15" t="s">
        <v>82</v>
      </c>
      <c r="AY107" s="256" t="s">
        <v>123</v>
      </c>
    </row>
    <row r="108" s="2" customFormat="1" ht="16.5" customHeight="1">
      <c r="A108" s="39"/>
      <c r="B108" s="40"/>
      <c r="C108" s="205" t="s">
        <v>150</v>
      </c>
      <c r="D108" s="205" t="s">
        <v>125</v>
      </c>
      <c r="E108" s="206" t="s">
        <v>286</v>
      </c>
      <c r="F108" s="207" t="s">
        <v>287</v>
      </c>
      <c r="G108" s="208" t="s">
        <v>165</v>
      </c>
      <c r="H108" s="209">
        <v>2</v>
      </c>
      <c r="I108" s="210"/>
      <c r="J108" s="211">
        <f>ROUND(I108*H108,2)</f>
        <v>0</v>
      </c>
      <c r="K108" s="207" t="s">
        <v>129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130</v>
      </c>
      <c r="AT108" s="216" t="s">
        <v>125</v>
      </c>
      <c r="AU108" s="216" t="s">
        <v>84</v>
      </c>
      <c r="AY108" s="18" t="s">
        <v>123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82</v>
      </c>
      <c r="BK108" s="217">
        <f>ROUND(I108*H108,2)</f>
        <v>0</v>
      </c>
      <c r="BL108" s="18" t="s">
        <v>130</v>
      </c>
      <c r="BM108" s="216" t="s">
        <v>172</v>
      </c>
    </row>
    <row r="109" s="2" customFormat="1">
      <c r="A109" s="39"/>
      <c r="B109" s="40"/>
      <c r="C109" s="41"/>
      <c r="D109" s="218" t="s">
        <v>131</v>
      </c>
      <c r="E109" s="41"/>
      <c r="F109" s="219" t="s">
        <v>288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131</v>
      </c>
      <c r="AU109" s="18" t="s">
        <v>84</v>
      </c>
    </row>
    <row r="110" s="2" customFormat="1">
      <c r="A110" s="39"/>
      <c r="B110" s="40"/>
      <c r="C110" s="41"/>
      <c r="D110" s="223" t="s">
        <v>133</v>
      </c>
      <c r="E110" s="41"/>
      <c r="F110" s="224" t="s">
        <v>289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84</v>
      </c>
    </row>
    <row r="111" s="13" customFormat="1">
      <c r="A111" s="13"/>
      <c r="B111" s="225"/>
      <c r="C111" s="226"/>
      <c r="D111" s="218" t="s">
        <v>135</v>
      </c>
      <c r="E111" s="227" t="s">
        <v>19</v>
      </c>
      <c r="F111" s="228" t="s">
        <v>278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135</v>
      </c>
      <c r="AU111" s="234" t="s">
        <v>84</v>
      </c>
      <c r="AV111" s="13" t="s">
        <v>82</v>
      </c>
      <c r="AW111" s="13" t="s">
        <v>34</v>
      </c>
      <c r="AX111" s="13" t="s">
        <v>74</v>
      </c>
      <c r="AY111" s="234" t="s">
        <v>123</v>
      </c>
    </row>
    <row r="112" s="14" customFormat="1">
      <c r="A112" s="14"/>
      <c r="B112" s="235"/>
      <c r="C112" s="236"/>
      <c r="D112" s="218" t="s">
        <v>135</v>
      </c>
      <c r="E112" s="237" t="s">
        <v>19</v>
      </c>
      <c r="F112" s="238" t="s">
        <v>375</v>
      </c>
      <c r="G112" s="236"/>
      <c r="H112" s="239">
        <v>2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135</v>
      </c>
      <c r="AU112" s="245" t="s">
        <v>84</v>
      </c>
      <c r="AV112" s="14" t="s">
        <v>84</v>
      </c>
      <c r="AW112" s="14" t="s">
        <v>34</v>
      </c>
      <c r="AX112" s="14" t="s">
        <v>74</v>
      </c>
      <c r="AY112" s="245" t="s">
        <v>123</v>
      </c>
    </row>
    <row r="113" s="15" customFormat="1">
      <c r="A113" s="15"/>
      <c r="B113" s="246"/>
      <c r="C113" s="247"/>
      <c r="D113" s="218" t="s">
        <v>135</v>
      </c>
      <c r="E113" s="248" t="s">
        <v>19</v>
      </c>
      <c r="F113" s="249" t="s">
        <v>138</v>
      </c>
      <c r="G113" s="247"/>
      <c r="H113" s="250">
        <v>2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135</v>
      </c>
      <c r="AU113" s="256" t="s">
        <v>84</v>
      </c>
      <c r="AV113" s="15" t="s">
        <v>130</v>
      </c>
      <c r="AW113" s="15" t="s">
        <v>34</v>
      </c>
      <c r="AX113" s="15" t="s">
        <v>82</v>
      </c>
      <c r="AY113" s="256" t="s">
        <v>123</v>
      </c>
    </row>
    <row r="114" s="2" customFormat="1" ht="16.5" customHeight="1">
      <c r="A114" s="39"/>
      <c r="B114" s="40"/>
      <c r="C114" s="205" t="s">
        <v>175</v>
      </c>
      <c r="D114" s="205" t="s">
        <v>125</v>
      </c>
      <c r="E114" s="206" t="s">
        <v>126</v>
      </c>
      <c r="F114" s="207" t="s">
        <v>127</v>
      </c>
      <c r="G114" s="208" t="s">
        <v>128</v>
      </c>
      <c r="H114" s="209">
        <v>1038</v>
      </c>
      <c r="I114" s="210"/>
      <c r="J114" s="211">
        <f>ROUND(I114*H114,2)</f>
        <v>0</v>
      </c>
      <c r="K114" s="207" t="s">
        <v>129</v>
      </c>
      <c r="L114" s="45"/>
      <c r="M114" s="212" t="s">
        <v>19</v>
      </c>
      <c r="N114" s="213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130</v>
      </c>
      <c r="AT114" s="216" t="s">
        <v>125</v>
      </c>
      <c r="AU114" s="216" t="s">
        <v>84</v>
      </c>
      <c r="AY114" s="18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130</v>
      </c>
      <c r="BM114" s="216" t="s">
        <v>178</v>
      </c>
    </row>
    <row r="115" s="2" customFormat="1">
      <c r="A115" s="39"/>
      <c r="B115" s="40"/>
      <c r="C115" s="41"/>
      <c r="D115" s="218" t="s">
        <v>131</v>
      </c>
      <c r="E115" s="41"/>
      <c r="F115" s="219" t="s">
        <v>132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131</v>
      </c>
      <c r="AU115" s="18" t="s">
        <v>84</v>
      </c>
    </row>
    <row r="116" s="2" customFormat="1">
      <c r="A116" s="39"/>
      <c r="B116" s="40"/>
      <c r="C116" s="41"/>
      <c r="D116" s="223" t="s">
        <v>133</v>
      </c>
      <c r="E116" s="41"/>
      <c r="F116" s="224" t="s">
        <v>134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84</v>
      </c>
    </row>
    <row r="117" s="13" customFormat="1">
      <c r="A117" s="13"/>
      <c r="B117" s="225"/>
      <c r="C117" s="226"/>
      <c r="D117" s="218" t="s">
        <v>135</v>
      </c>
      <c r="E117" s="227" t="s">
        <v>19</v>
      </c>
      <c r="F117" s="228" t="s">
        <v>376</v>
      </c>
      <c r="G117" s="226"/>
      <c r="H117" s="227" t="s">
        <v>19</v>
      </c>
      <c r="I117" s="229"/>
      <c r="J117" s="226"/>
      <c r="K117" s="226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135</v>
      </c>
      <c r="AU117" s="234" t="s">
        <v>84</v>
      </c>
      <c r="AV117" s="13" t="s">
        <v>82</v>
      </c>
      <c r="AW117" s="13" t="s">
        <v>34</v>
      </c>
      <c r="AX117" s="13" t="s">
        <v>74</v>
      </c>
      <c r="AY117" s="234" t="s">
        <v>123</v>
      </c>
    </row>
    <row r="118" s="14" customFormat="1">
      <c r="A118" s="14"/>
      <c r="B118" s="235"/>
      <c r="C118" s="236"/>
      <c r="D118" s="218" t="s">
        <v>135</v>
      </c>
      <c r="E118" s="237" t="s">
        <v>19</v>
      </c>
      <c r="F118" s="238" t="s">
        <v>377</v>
      </c>
      <c r="G118" s="236"/>
      <c r="H118" s="239">
        <v>1038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135</v>
      </c>
      <c r="AU118" s="245" t="s">
        <v>84</v>
      </c>
      <c r="AV118" s="14" t="s">
        <v>84</v>
      </c>
      <c r="AW118" s="14" t="s">
        <v>34</v>
      </c>
      <c r="AX118" s="14" t="s">
        <v>74</v>
      </c>
      <c r="AY118" s="245" t="s">
        <v>123</v>
      </c>
    </row>
    <row r="119" s="15" customFormat="1">
      <c r="A119" s="15"/>
      <c r="B119" s="246"/>
      <c r="C119" s="247"/>
      <c r="D119" s="218" t="s">
        <v>135</v>
      </c>
      <c r="E119" s="248" t="s">
        <v>19</v>
      </c>
      <c r="F119" s="249" t="s">
        <v>138</v>
      </c>
      <c r="G119" s="247"/>
      <c r="H119" s="250">
        <v>1038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135</v>
      </c>
      <c r="AU119" s="256" t="s">
        <v>84</v>
      </c>
      <c r="AV119" s="15" t="s">
        <v>130</v>
      </c>
      <c r="AW119" s="15" t="s">
        <v>34</v>
      </c>
      <c r="AX119" s="15" t="s">
        <v>82</v>
      </c>
      <c r="AY119" s="256" t="s">
        <v>123</v>
      </c>
    </row>
    <row r="120" s="2" customFormat="1" ht="21.75" customHeight="1">
      <c r="A120" s="39"/>
      <c r="B120" s="40"/>
      <c r="C120" s="205" t="s">
        <v>158</v>
      </c>
      <c r="D120" s="205" t="s">
        <v>125</v>
      </c>
      <c r="E120" s="206" t="s">
        <v>139</v>
      </c>
      <c r="F120" s="207" t="s">
        <v>140</v>
      </c>
      <c r="G120" s="208" t="s">
        <v>141</v>
      </c>
      <c r="H120" s="209">
        <v>490.60000000000002</v>
      </c>
      <c r="I120" s="210"/>
      <c r="J120" s="211">
        <f>ROUND(I120*H120,2)</f>
        <v>0</v>
      </c>
      <c r="K120" s="207" t="s">
        <v>129</v>
      </c>
      <c r="L120" s="45"/>
      <c r="M120" s="212" t="s">
        <v>19</v>
      </c>
      <c r="N120" s="213" t="s">
        <v>45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130</v>
      </c>
      <c r="AT120" s="216" t="s">
        <v>125</v>
      </c>
      <c r="AU120" s="216" t="s">
        <v>84</v>
      </c>
      <c r="AY120" s="18" t="s">
        <v>123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82</v>
      </c>
      <c r="BK120" s="217">
        <f>ROUND(I120*H120,2)</f>
        <v>0</v>
      </c>
      <c r="BL120" s="18" t="s">
        <v>130</v>
      </c>
      <c r="BM120" s="216" t="s">
        <v>183</v>
      </c>
    </row>
    <row r="121" s="2" customFormat="1">
      <c r="A121" s="39"/>
      <c r="B121" s="40"/>
      <c r="C121" s="41"/>
      <c r="D121" s="218" t="s">
        <v>131</v>
      </c>
      <c r="E121" s="41"/>
      <c r="F121" s="219" t="s">
        <v>142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131</v>
      </c>
      <c r="AU121" s="18" t="s">
        <v>84</v>
      </c>
    </row>
    <row r="122" s="2" customFormat="1">
      <c r="A122" s="39"/>
      <c r="B122" s="40"/>
      <c r="C122" s="41"/>
      <c r="D122" s="223" t="s">
        <v>133</v>
      </c>
      <c r="E122" s="41"/>
      <c r="F122" s="224" t="s">
        <v>143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84</v>
      </c>
    </row>
    <row r="123" s="13" customFormat="1">
      <c r="A123" s="13"/>
      <c r="B123" s="225"/>
      <c r="C123" s="226"/>
      <c r="D123" s="218" t="s">
        <v>135</v>
      </c>
      <c r="E123" s="227" t="s">
        <v>19</v>
      </c>
      <c r="F123" s="228" t="s">
        <v>144</v>
      </c>
      <c r="G123" s="226"/>
      <c r="H123" s="227" t="s">
        <v>19</v>
      </c>
      <c r="I123" s="229"/>
      <c r="J123" s="226"/>
      <c r="K123" s="226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135</v>
      </c>
      <c r="AU123" s="234" t="s">
        <v>84</v>
      </c>
      <c r="AV123" s="13" t="s">
        <v>82</v>
      </c>
      <c r="AW123" s="13" t="s">
        <v>34</v>
      </c>
      <c r="AX123" s="13" t="s">
        <v>74</v>
      </c>
      <c r="AY123" s="234" t="s">
        <v>123</v>
      </c>
    </row>
    <row r="124" s="13" customFormat="1">
      <c r="A124" s="13"/>
      <c r="B124" s="225"/>
      <c r="C124" s="226"/>
      <c r="D124" s="218" t="s">
        <v>135</v>
      </c>
      <c r="E124" s="227" t="s">
        <v>19</v>
      </c>
      <c r="F124" s="228" t="s">
        <v>145</v>
      </c>
      <c r="G124" s="226"/>
      <c r="H124" s="227" t="s">
        <v>19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135</v>
      </c>
      <c r="AU124" s="234" t="s">
        <v>84</v>
      </c>
      <c r="AV124" s="13" t="s">
        <v>82</v>
      </c>
      <c r="AW124" s="13" t="s">
        <v>34</v>
      </c>
      <c r="AX124" s="13" t="s">
        <v>74</v>
      </c>
      <c r="AY124" s="234" t="s">
        <v>123</v>
      </c>
    </row>
    <row r="125" s="14" customFormat="1">
      <c r="A125" s="14"/>
      <c r="B125" s="235"/>
      <c r="C125" s="236"/>
      <c r="D125" s="218" t="s">
        <v>135</v>
      </c>
      <c r="E125" s="237" t="s">
        <v>19</v>
      </c>
      <c r="F125" s="238" t="s">
        <v>378</v>
      </c>
      <c r="G125" s="236"/>
      <c r="H125" s="239">
        <v>490.60000000000002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135</v>
      </c>
      <c r="AU125" s="245" t="s">
        <v>84</v>
      </c>
      <c r="AV125" s="14" t="s">
        <v>84</v>
      </c>
      <c r="AW125" s="14" t="s">
        <v>34</v>
      </c>
      <c r="AX125" s="14" t="s">
        <v>74</v>
      </c>
      <c r="AY125" s="245" t="s">
        <v>123</v>
      </c>
    </row>
    <row r="126" s="15" customFormat="1">
      <c r="A126" s="15"/>
      <c r="B126" s="246"/>
      <c r="C126" s="247"/>
      <c r="D126" s="218" t="s">
        <v>135</v>
      </c>
      <c r="E126" s="248" t="s">
        <v>19</v>
      </c>
      <c r="F126" s="249" t="s">
        <v>138</v>
      </c>
      <c r="G126" s="247"/>
      <c r="H126" s="250">
        <v>490.60000000000002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6" t="s">
        <v>135</v>
      </c>
      <c r="AU126" s="256" t="s">
        <v>84</v>
      </c>
      <c r="AV126" s="15" t="s">
        <v>130</v>
      </c>
      <c r="AW126" s="15" t="s">
        <v>34</v>
      </c>
      <c r="AX126" s="15" t="s">
        <v>82</v>
      </c>
      <c r="AY126" s="256" t="s">
        <v>123</v>
      </c>
    </row>
    <row r="127" s="2" customFormat="1" ht="21.75" customHeight="1">
      <c r="A127" s="39"/>
      <c r="B127" s="40"/>
      <c r="C127" s="205" t="s">
        <v>189</v>
      </c>
      <c r="D127" s="205" t="s">
        <v>125</v>
      </c>
      <c r="E127" s="206" t="s">
        <v>148</v>
      </c>
      <c r="F127" s="207" t="s">
        <v>149</v>
      </c>
      <c r="G127" s="208" t="s">
        <v>141</v>
      </c>
      <c r="H127" s="209">
        <v>490.60000000000002</v>
      </c>
      <c r="I127" s="210"/>
      <c r="J127" s="211">
        <f>ROUND(I127*H127,2)</f>
        <v>0</v>
      </c>
      <c r="K127" s="207" t="s">
        <v>129</v>
      </c>
      <c r="L127" s="45"/>
      <c r="M127" s="212" t="s">
        <v>19</v>
      </c>
      <c r="N127" s="213" t="s">
        <v>45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130</v>
      </c>
      <c r="AT127" s="216" t="s">
        <v>125</v>
      </c>
      <c r="AU127" s="216" t="s">
        <v>84</v>
      </c>
      <c r="AY127" s="18" t="s">
        <v>123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82</v>
      </c>
      <c r="BK127" s="217">
        <f>ROUND(I127*H127,2)</f>
        <v>0</v>
      </c>
      <c r="BL127" s="18" t="s">
        <v>130</v>
      </c>
      <c r="BM127" s="216" t="s">
        <v>192</v>
      </c>
    </row>
    <row r="128" s="2" customFormat="1">
      <c r="A128" s="39"/>
      <c r="B128" s="40"/>
      <c r="C128" s="41"/>
      <c r="D128" s="218" t="s">
        <v>131</v>
      </c>
      <c r="E128" s="41"/>
      <c r="F128" s="219" t="s">
        <v>151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84</v>
      </c>
    </row>
    <row r="129" s="2" customFormat="1">
      <c r="A129" s="39"/>
      <c r="B129" s="40"/>
      <c r="C129" s="41"/>
      <c r="D129" s="223" t="s">
        <v>133</v>
      </c>
      <c r="E129" s="41"/>
      <c r="F129" s="224" t="s">
        <v>152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84</v>
      </c>
    </row>
    <row r="130" s="13" customFormat="1">
      <c r="A130" s="13"/>
      <c r="B130" s="225"/>
      <c r="C130" s="226"/>
      <c r="D130" s="218" t="s">
        <v>135</v>
      </c>
      <c r="E130" s="227" t="s">
        <v>19</v>
      </c>
      <c r="F130" s="228" t="s">
        <v>153</v>
      </c>
      <c r="G130" s="226"/>
      <c r="H130" s="227" t="s">
        <v>19</v>
      </c>
      <c r="I130" s="229"/>
      <c r="J130" s="226"/>
      <c r="K130" s="226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135</v>
      </c>
      <c r="AU130" s="234" t="s">
        <v>84</v>
      </c>
      <c r="AV130" s="13" t="s">
        <v>82</v>
      </c>
      <c r="AW130" s="13" t="s">
        <v>34</v>
      </c>
      <c r="AX130" s="13" t="s">
        <v>74</v>
      </c>
      <c r="AY130" s="234" t="s">
        <v>123</v>
      </c>
    </row>
    <row r="131" s="13" customFormat="1">
      <c r="A131" s="13"/>
      <c r="B131" s="225"/>
      <c r="C131" s="226"/>
      <c r="D131" s="218" t="s">
        <v>135</v>
      </c>
      <c r="E131" s="227" t="s">
        <v>19</v>
      </c>
      <c r="F131" s="228" t="s">
        <v>154</v>
      </c>
      <c r="G131" s="226"/>
      <c r="H131" s="227" t="s">
        <v>19</v>
      </c>
      <c r="I131" s="229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135</v>
      </c>
      <c r="AU131" s="234" t="s">
        <v>84</v>
      </c>
      <c r="AV131" s="13" t="s">
        <v>82</v>
      </c>
      <c r="AW131" s="13" t="s">
        <v>34</v>
      </c>
      <c r="AX131" s="13" t="s">
        <v>74</v>
      </c>
      <c r="AY131" s="234" t="s">
        <v>123</v>
      </c>
    </row>
    <row r="132" s="14" customFormat="1">
      <c r="A132" s="14"/>
      <c r="B132" s="235"/>
      <c r="C132" s="236"/>
      <c r="D132" s="218" t="s">
        <v>135</v>
      </c>
      <c r="E132" s="237" t="s">
        <v>19</v>
      </c>
      <c r="F132" s="238" t="s">
        <v>379</v>
      </c>
      <c r="G132" s="236"/>
      <c r="H132" s="239">
        <v>490.60000000000002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135</v>
      </c>
      <c r="AU132" s="245" t="s">
        <v>84</v>
      </c>
      <c r="AV132" s="14" t="s">
        <v>84</v>
      </c>
      <c r="AW132" s="14" t="s">
        <v>34</v>
      </c>
      <c r="AX132" s="14" t="s">
        <v>74</v>
      </c>
      <c r="AY132" s="245" t="s">
        <v>123</v>
      </c>
    </row>
    <row r="133" s="15" customFormat="1">
      <c r="A133" s="15"/>
      <c r="B133" s="246"/>
      <c r="C133" s="247"/>
      <c r="D133" s="218" t="s">
        <v>135</v>
      </c>
      <c r="E133" s="248" t="s">
        <v>19</v>
      </c>
      <c r="F133" s="249" t="s">
        <v>138</v>
      </c>
      <c r="G133" s="247"/>
      <c r="H133" s="250">
        <v>490.60000000000002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135</v>
      </c>
      <c r="AU133" s="256" t="s">
        <v>84</v>
      </c>
      <c r="AV133" s="15" t="s">
        <v>130</v>
      </c>
      <c r="AW133" s="15" t="s">
        <v>34</v>
      </c>
      <c r="AX133" s="15" t="s">
        <v>82</v>
      </c>
      <c r="AY133" s="256" t="s">
        <v>123</v>
      </c>
    </row>
    <row r="134" s="2" customFormat="1" ht="24.15" customHeight="1">
      <c r="A134" s="39"/>
      <c r="B134" s="40"/>
      <c r="C134" s="205" t="s">
        <v>166</v>
      </c>
      <c r="D134" s="205" t="s">
        <v>125</v>
      </c>
      <c r="E134" s="206" t="s">
        <v>156</v>
      </c>
      <c r="F134" s="207" t="s">
        <v>157</v>
      </c>
      <c r="G134" s="208" t="s">
        <v>141</v>
      </c>
      <c r="H134" s="209">
        <v>3924.8000000000002</v>
      </c>
      <c r="I134" s="210"/>
      <c r="J134" s="211">
        <f>ROUND(I134*H134,2)</f>
        <v>0</v>
      </c>
      <c r="K134" s="207" t="s">
        <v>129</v>
      </c>
      <c r="L134" s="45"/>
      <c r="M134" s="212" t="s">
        <v>19</v>
      </c>
      <c r="N134" s="213" t="s">
        <v>45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130</v>
      </c>
      <c r="AT134" s="216" t="s">
        <v>125</v>
      </c>
      <c r="AU134" s="216" t="s">
        <v>84</v>
      </c>
      <c r="AY134" s="18" t="s">
        <v>123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82</v>
      </c>
      <c r="BK134" s="217">
        <f>ROUND(I134*H134,2)</f>
        <v>0</v>
      </c>
      <c r="BL134" s="18" t="s">
        <v>130</v>
      </c>
      <c r="BM134" s="216" t="s">
        <v>199</v>
      </c>
    </row>
    <row r="135" s="2" customFormat="1">
      <c r="A135" s="39"/>
      <c r="B135" s="40"/>
      <c r="C135" s="41"/>
      <c r="D135" s="218" t="s">
        <v>131</v>
      </c>
      <c r="E135" s="41"/>
      <c r="F135" s="219" t="s">
        <v>159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84</v>
      </c>
    </row>
    <row r="136" s="2" customFormat="1">
      <c r="A136" s="39"/>
      <c r="B136" s="40"/>
      <c r="C136" s="41"/>
      <c r="D136" s="223" t="s">
        <v>133</v>
      </c>
      <c r="E136" s="41"/>
      <c r="F136" s="224" t="s">
        <v>160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84</v>
      </c>
    </row>
    <row r="137" s="13" customFormat="1">
      <c r="A137" s="13"/>
      <c r="B137" s="225"/>
      <c r="C137" s="226"/>
      <c r="D137" s="218" t="s">
        <v>135</v>
      </c>
      <c r="E137" s="227" t="s">
        <v>19</v>
      </c>
      <c r="F137" s="228" t="s">
        <v>153</v>
      </c>
      <c r="G137" s="226"/>
      <c r="H137" s="227" t="s">
        <v>19</v>
      </c>
      <c r="I137" s="229"/>
      <c r="J137" s="226"/>
      <c r="K137" s="226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135</v>
      </c>
      <c r="AU137" s="234" t="s">
        <v>84</v>
      </c>
      <c r="AV137" s="13" t="s">
        <v>82</v>
      </c>
      <c r="AW137" s="13" t="s">
        <v>34</v>
      </c>
      <c r="AX137" s="13" t="s">
        <v>74</v>
      </c>
      <c r="AY137" s="234" t="s">
        <v>123</v>
      </c>
    </row>
    <row r="138" s="13" customFormat="1">
      <c r="A138" s="13"/>
      <c r="B138" s="225"/>
      <c r="C138" s="226"/>
      <c r="D138" s="218" t="s">
        <v>135</v>
      </c>
      <c r="E138" s="227" t="s">
        <v>19</v>
      </c>
      <c r="F138" s="228" t="s">
        <v>154</v>
      </c>
      <c r="G138" s="226"/>
      <c r="H138" s="227" t="s">
        <v>19</v>
      </c>
      <c r="I138" s="229"/>
      <c r="J138" s="226"/>
      <c r="K138" s="226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135</v>
      </c>
      <c r="AU138" s="234" t="s">
        <v>84</v>
      </c>
      <c r="AV138" s="13" t="s">
        <v>82</v>
      </c>
      <c r="AW138" s="13" t="s">
        <v>34</v>
      </c>
      <c r="AX138" s="13" t="s">
        <v>74</v>
      </c>
      <c r="AY138" s="234" t="s">
        <v>123</v>
      </c>
    </row>
    <row r="139" s="14" customFormat="1">
      <c r="A139" s="14"/>
      <c r="B139" s="235"/>
      <c r="C139" s="236"/>
      <c r="D139" s="218" t="s">
        <v>135</v>
      </c>
      <c r="E139" s="237" t="s">
        <v>19</v>
      </c>
      <c r="F139" s="238" t="s">
        <v>380</v>
      </c>
      <c r="G139" s="236"/>
      <c r="H139" s="239">
        <v>3924.8000000000002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135</v>
      </c>
      <c r="AU139" s="245" t="s">
        <v>84</v>
      </c>
      <c r="AV139" s="14" t="s">
        <v>84</v>
      </c>
      <c r="AW139" s="14" t="s">
        <v>34</v>
      </c>
      <c r="AX139" s="14" t="s">
        <v>74</v>
      </c>
      <c r="AY139" s="245" t="s">
        <v>123</v>
      </c>
    </row>
    <row r="140" s="15" customFormat="1">
      <c r="A140" s="15"/>
      <c r="B140" s="246"/>
      <c r="C140" s="247"/>
      <c r="D140" s="218" t="s">
        <v>135</v>
      </c>
      <c r="E140" s="248" t="s">
        <v>19</v>
      </c>
      <c r="F140" s="249" t="s">
        <v>138</v>
      </c>
      <c r="G140" s="247"/>
      <c r="H140" s="250">
        <v>3924.8000000000002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6" t="s">
        <v>135</v>
      </c>
      <c r="AU140" s="256" t="s">
        <v>84</v>
      </c>
      <c r="AV140" s="15" t="s">
        <v>130</v>
      </c>
      <c r="AW140" s="15" t="s">
        <v>34</v>
      </c>
      <c r="AX140" s="15" t="s">
        <v>82</v>
      </c>
      <c r="AY140" s="256" t="s">
        <v>123</v>
      </c>
    </row>
    <row r="141" s="2" customFormat="1" ht="16.5" customHeight="1">
      <c r="A141" s="39"/>
      <c r="B141" s="40"/>
      <c r="C141" s="205" t="s">
        <v>201</v>
      </c>
      <c r="D141" s="205" t="s">
        <v>125</v>
      </c>
      <c r="E141" s="206" t="s">
        <v>176</v>
      </c>
      <c r="F141" s="207" t="s">
        <v>177</v>
      </c>
      <c r="G141" s="208" t="s">
        <v>141</v>
      </c>
      <c r="H141" s="209">
        <v>490.60000000000002</v>
      </c>
      <c r="I141" s="210"/>
      <c r="J141" s="211">
        <f>ROUND(I141*H141,2)</f>
        <v>0</v>
      </c>
      <c r="K141" s="207" t="s">
        <v>19</v>
      </c>
      <c r="L141" s="45"/>
      <c r="M141" s="212" t="s">
        <v>19</v>
      </c>
      <c r="N141" s="213" t="s">
        <v>45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130</v>
      </c>
      <c r="AT141" s="216" t="s">
        <v>125</v>
      </c>
      <c r="AU141" s="216" t="s">
        <v>84</v>
      </c>
      <c r="AY141" s="18" t="s">
        <v>123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82</v>
      </c>
      <c r="BK141" s="217">
        <f>ROUND(I141*H141,2)</f>
        <v>0</v>
      </c>
      <c r="BL141" s="18" t="s">
        <v>130</v>
      </c>
      <c r="BM141" s="216" t="s">
        <v>204</v>
      </c>
    </row>
    <row r="142" s="2" customFormat="1">
      <c r="A142" s="39"/>
      <c r="B142" s="40"/>
      <c r="C142" s="41"/>
      <c r="D142" s="218" t="s">
        <v>131</v>
      </c>
      <c r="E142" s="41"/>
      <c r="F142" s="219" t="s">
        <v>177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131</v>
      </c>
      <c r="AU142" s="18" t="s">
        <v>84</v>
      </c>
    </row>
    <row r="143" s="2" customFormat="1">
      <c r="A143" s="39"/>
      <c r="B143" s="40"/>
      <c r="C143" s="41"/>
      <c r="D143" s="218" t="s">
        <v>173</v>
      </c>
      <c r="E143" s="41"/>
      <c r="F143" s="267" t="s">
        <v>179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173</v>
      </c>
      <c r="AU143" s="18" t="s">
        <v>84</v>
      </c>
    </row>
    <row r="144" s="13" customFormat="1">
      <c r="A144" s="13"/>
      <c r="B144" s="225"/>
      <c r="C144" s="226"/>
      <c r="D144" s="218" t="s">
        <v>135</v>
      </c>
      <c r="E144" s="227" t="s">
        <v>19</v>
      </c>
      <c r="F144" s="228" t="s">
        <v>153</v>
      </c>
      <c r="G144" s="226"/>
      <c r="H144" s="227" t="s">
        <v>19</v>
      </c>
      <c r="I144" s="229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135</v>
      </c>
      <c r="AU144" s="234" t="s">
        <v>84</v>
      </c>
      <c r="AV144" s="13" t="s">
        <v>82</v>
      </c>
      <c r="AW144" s="13" t="s">
        <v>34</v>
      </c>
      <c r="AX144" s="13" t="s">
        <v>74</v>
      </c>
      <c r="AY144" s="234" t="s">
        <v>123</v>
      </c>
    </row>
    <row r="145" s="14" customFormat="1">
      <c r="A145" s="14"/>
      <c r="B145" s="235"/>
      <c r="C145" s="236"/>
      <c r="D145" s="218" t="s">
        <v>135</v>
      </c>
      <c r="E145" s="237" t="s">
        <v>19</v>
      </c>
      <c r="F145" s="238" t="s">
        <v>381</v>
      </c>
      <c r="G145" s="236"/>
      <c r="H145" s="239">
        <v>490.60000000000002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135</v>
      </c>
      <c r="AU145" s="245" t="s">
        <v>84</v>
      </c>
      <c r="AV145" s="14" t="s">
        <v>84</v>
      </c>
      <c r="AW145" s="14" t="s">
        <v>34</v>
      </c>
      <c r="AX145" s="14" t="s">
        <v>74</v>
      </c>
      <c r="AY145" s="245" t="s">
        <v>123</v>
      </c>
    </row>
    <row r="146" s="15" customFormat="1">
      <c r="A146" s="15"/>
      <c r="B146" s="246"/>
      <c r="C146" s="247"/>
      <c r="D146" s="218" t="s">
        <v>135</v>
      </c>
      <c r="E146" s="248" t="s">
        <v>19</v>
      </c>
      <c r="F146" s="249" t="s">
        <v>138</v>
      </c>
      <c r="G146" s="247"/>
      <c r="H146" s="250">
        <v>490.60000000000002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135</v>
      </c>
      <c r="AU146" s="256" t="s">
        <v>84</v>
      </c>
      <c r="AV146" s="15" t="s">
        <v>130</v>
      </c>
      <c r="AW146" s="15" t="s">
        <v>34</v>
      </c>
      <c r="AX146" s="15" t="s">
        <v>82</v>
      </c>
      <c r="AY146" s="256" t="s">
        <v>123</v>
      </c>
    </row>
    <row r="147" s="2" customFormat="1" ht="16.5" customHeight="1">
      <c r="A147" s="39"/>
      <c r="B147" s="40"/>
      <c r="C147" s="205" t="s">
        <v>172</v>
      </c>
      <c r="D147" s="205" t="s">
        <v>125</v>
      </c>
      <c r="E147" s="206" t="s">
        <v>336</v>
      </c>
      <c r="F147" s="207" t="s">
        <v>337</v>
      </c>
      <c r="G147" s="208" t="s">
        <v>338</v>
      </c>
      <c r="H147" s="209">
        <v>1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45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130</v>
      </c>
      <c r="AT147" s="216" t="s">
        <v>125</v>
      </c>
      <c r="AU147" s="216" t="s">
        <v>84</v>
      </c>
      <c r="AY147" s="18" t="s">
        <v>123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82</v>
      </c>
      <c r="BK147" s="217">
        <f>ROUND(I147*H147,2)</f>
        <v>0</v>
      </c>
      <c r="BL147" s="18" t="s">
        <v>130</v>
      </c>
      <c r="BM147" s="216" t="s">
        <v>211</v>
      </c>
    </row>
    <row r="148" s="2" customFormat="1">
      <c r="A148" s="39"/>
      <c r="B148" s="40"/>
      <c r="C148" s="41"/>
      <c r="D148" s="218" t="s">
        <v>131</v>
      </c>
      <c r="E148" s="41"/>
      <c r="F148" s="219" t="s">
        <v>337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84</v>
      </c>
    </row>
    <row r="149" s="2" customFormat="1">
      <c r="A149" s="39"/>
      <c r="B149" s="40"/>
      <c r="C149" s="41"/>
      <c r="D149" s="218" t="s">
        <v>173</v>
      </c>
      <c r="E149" s="41"/>
      <c r="F149" s="267" t="s">
        <v>382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173</v>
      </c>
      <c r="AU149" s="18" t="s">
        <v>84</v>
      </c>
    </row>
    <row r="150" s="13" customFormat="1">
      <c r="A150" s="13"/>
      <c r="B150" s="225"/>
      <c r="C150" s="226"/>
      <c r="D150" s="218" t="s">
        <v>135</v>
      </c>
      <c r="E150" s="227" t="s">
        <v>19</v>
      </c>
      <c r="F150" s="228" t="s">
        <v>144</v>
      </c>
      <c r="G150" s="226"/>
      <c r="H150" s="227" t="s">
        <v>19</v>
      </c>
      <c r="I150" s="229"/>
      <c r="J150" s="226"/>
      <c r="K150" s="226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135</v>
      </c>
      <c r="AU150" s="234" t="s">
        <v>84</v>
      </c>
      <c r="AV150" s="13" t="s">
        <v>82</v>
      </c>
      <c r="AW150" s="13" t="s">
        <v>34</v>
      </c>
      <c r="AX150" s="13" t="s">
        <v>74</v>
      </c>
      <c r="AY150" s="234" t="s">
        <v>123</v>
      </c>
    </row>
    <row r="151" s="13" customFormat="1">
      <c r="A151" s="13"/>
      <c r="B151" s="225"/>
      <c r="C151" s="226"/>
      <c r="D151" s="218" t="s">
        <v>135</v>
      </c>
      <c r="E151" s="227" t="s">
        <v>19</v>
      </c>
      <c r="F151" s="228" t="s">
        <v>340</v>
      </c>
      <c r="G151" s="226"/>
      <c r="H151" s="227" t="s">
        <v>19</v>
      </c>
      <c r="I151" s="229"/>
      <c r="J151" s="226"/>
      <c r="K151" s="226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135</v>
      </c>
      <c r="AU151" s="234" t="s">
        <v>84</v>
      </c>
      <c r="AV151" s="13" t="s">
        <v>82</v>
      </c>
      <c r="AW151" s="13" t="s">
        <v>34</v>
      </c>
      <c r="AX151" s="13" t="s">
        <v>74</v>
      </c>
      <c r="AY151" s="234" t="s">
        <v>123</v>
      </c>
    </row>
    <row r="152" s="14" customFormat="1">
      <c r="A152" s="14"/>
      <c r="B152" s="235"/>
      <c r="C152" s="236"/>
      <c r="D152" s="218" t="s">
        <v>135</v>
      </c>
      <c r="E152" s="237" t="s">
        <v>19</v>
      </c>
      <c r="F152" s="238" t="s">
        <v>82</v>
      </c>
      <c r="G152" s="236"/>
      <c r="H152" s="239">
        <v>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135</v>
      </c>
      <c r="AU152" s="245" t="s">
        <v>84</v>
      </c>
      <c r="AV152" s="14" t="s">
        <v>84</v>
      </c>
      <c r="AW152" s="14" t="s">
        <v>34</v>
      </c>
      <c r="AX152" s="14" t="s">
        <v>74</v>
      </c>
      <c r="AY152" s="245" t="s">
        <v>123</v>
      </c>
    </row>
    <row r="153" s="15" customFormat="1">
      <c r="A153" s="15"/>
      <c r="B153" s="246"/>
      <c r="C153" s="247"/>
      <c r="D153" s="218" t="s">
        <v>135</v>
      </c>
      <c r="E153" s="248" t="s">
        <v>19</v>
      </c>
      <c r="F153" s="249" t="s">
        <v>138</v>
      </c>
      <c r="G153" s="247"/>
      <c r="H153" s="250">
        <v>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135</v>
      </c>
      <c r="AU153" s="256" t="s">
        <v>84</v>
      </c>
      <c r="AV153" s="15" t="s">
        <v>130</v>
      </c>
      <c r="AW153" s="15" t="s">
        <v>34</v>
      </c>
      <c r="AX153" s="15" t="s">
        <v>82</v>
      </c>
      <c r="AY153" s="256" t="s">
        <v>123</v>
      </c>
    </row>
    <row r="154" s="2" customFormat="1" ht="16.5" customHeight="1">
      <c r="A154" s="39"/>
      <c r="B154" s="40"/>
      <c r="C154" s="205" t="s">
        <v>215</v>
      </c>
      <c r="D154" s="205" t="s">
        <v>125</v>
      </c>
      <c r="E154" s="206" t="s">
        <v>190</v>
      </c>
      <c r="F154" s="207" t="s">
        <v>191</v>
      </c>
      <c r="G154" s="208" t="s">
        <v>128</v>
      </c>
      <c r="H154" s="209">
        <v>855</v>
      </c>
      <c r="I154" s="210"/>
      <c r="J154" s="211">
        <f>ROUND(I154*H154,2)</f>
        <v>0</v>
      </c>
      <c r="K154" s="207" t="s">
        <v>129</v>
      </c>
      <c r="L154" s="45"/>
      <c r="M154" s="212" t="s">
        <v>19</v>
      </c>
      <c r="N154" s="213" t="s">
        <v>45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130</v>
      </c>
      <c r="AT154" s="216" t="s">
        <v>125</v>
      </c>
      <c r="AU154" s="216" t="s">
        <v>84</v>
      </c>
      <c r="AY154" s="18" t="s">
        <v>123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82</v>
      </c>
      <c r="BK154" s="217">
        <f>ROUND(I154*H154,2)</f>
        <v>0</v>
      </c>
      <c r="BL154" s="18" t="s">
        <v>130</v>
      </c>
      <c r="BM154" s="216" t="s">
        <v>218</v>
      </c>
    </row>
    <row r="155" s="2" customFormat="1">
      <c r="A155" s="39"/>
      <c r="B155" s="40"/>
      <c r="C155" s="41"/>
      <c r="D155" s="218" t="s">
        <v>131</v>
      </c>
      <c r="E155" s="41"/>
      <c r="F155" s="219" t="s">
        <v>193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84</v>
      </c>
    </row>
    <row r="156" s="2" customFormat="1">
      <c r="A156" s="39"/>
      <c r="B156" s="40"/>
      <c r="C156" s="41"/>
      <c r="D156" s="223" t="s">
        <v>133</v>
      </c>
      <c r="E156" s="41"/>
      <c r="F156" s="224" t="s">
        <v>194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133</v>
      </c>
      <c r="AU156" s="18" t="s">
        <v>84</v>
      </c>
    </row>
    <row r="157" s="13" customFormat="1">
      <c r="A157" s="13"/>
      <c r="B157" s="225"/>
      <c r="C157" s="226"/>
      <c r="D157" s="218" t="s">
        <v>135</v>
      </c>
      <c r="E157" s="227" t="s">
        <v>19</v>
      </c>
      <c r="F157" s="228" t="s">
        <v>383</v>
      </c>
      <c r="G157" s="226"/>
      <c r="H157" s="227" t="s">
        <v>19</v>
      </c>
      <c r="I157" s="229"/>
      <c r="J157" s="226"/>
      <c r="K157" s="226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135</v>
      </c>
      <c r="AU157" s="234" t="s">
        <v>84</v>
      </c>
      <c r="AV157" s="13" t="s">
        <v>82</v>
      </c>
      <c r="AW157" s="13" t="s">
        <v>34</v>
      </c>
      <c r="AX157" s="13" t="s">
        <v>74</v>
      </c>
      <c r="AY157" s="234" t="s">
        <v>123</v>
      </c>
    </row>
    <row r="158" s="13" customFormat="1">
      <c r="A158" s="13"/>
      <c r="B158" s="225"/>
      <c r="C158" s="226"/>
      <c r="D158" s="218" t="s">
        <v>135</v>
      </c>
      <c r="E158" s="227" t="s">
        <v>19</v>
      </c>
      <c r="F158" s="228" t="s">
        <v>195</v>
      </c>
      <c r="G158" s="226"/>
      <c r="H158" s="227" t="s">
        <v>19</v>
      </c>
      <c r="I158" s="229"/>
      <c r="J158" s="226"/>
      <c r="K158" s="226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135</v>
      </c>
      <c r="AU158" s="234" t="s">
        <v>84</v>
      </c>
      <c r="AV158" s="13" t="s">
        <v>82</v>
      </c>
      <c r="AW158" s="13" t="s">
        <v>34</v>
      </c>
      <c r="AX158" s="13" t="s">
        <v>74</v>
      </c>
      <c r="AY158" s="234" t="s">
        <v>123</v>
      </c>
    </row>
    <row r="159" s="14" customFormat="1">
      <c r="A159" s="14"/>
      <c r="B159" s="235"/>
      <c r="C159" s="236"/>
      <c r="D159" s="218" t="s">
        <v>135</v>
      </c>
      <c r="E159" s="237" t="s">
        <v>19</v>
      </c>
      <c r="F159" s="238" t="s">
        <v>384</v>
      </c>
      <c r="G159" s="236"/>
      <c r="H159" s="239">
        <v>855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135</v>
      </c>
      <c r="AU159" s="245" t="s">
        <v>84</v>
      </c>
      <c r="AV159" s="14" t="s">
        <v>84</v>
      </c>
      <c r="AW159" s="14" t="s">
        <v>34</v>
      </c>
      <c r="AX159" s="14" t="s">
        <v>74</v>
      </c>
      <c r="AY159" s="245" t="s">
        <v>123</v>
      </c>
    </row>
    <row r="160" s="15" customFormat="1">
      <c r="A160" s="15"/>
      <c r="B160" s="246"/>
      <c r="C160" s="247"/>
      <c r="D160" s="218" t="s">
        <v>135</v>
      </c>
      <c r="E160" s="248" t="s">
        <v>19</v>
      </c>
      <c r="F160" s="249" t="s">
        <v>138</v>
      </c>
      <c r="G160" s="247"/>
      <c r="H160" s="250">
        <v>855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135</v>
      </c>
      <c r="AU160" s="256" t="s">
        <v>84</v>
      </c>
      <c r="AV160" s="15" t="s">
        <v>130</v>
      </c>
      <c r="AW160" s="15" t="s">
        <v>34</v>
      </c>
      <c r="AX160" s="15" t="s">
        <v>82</v>
      </c>
      <c r="AY160" s="256" t="s">
        <v>123</v>
      </c>
    </row>
    <row r="161" s="2" customFormat="1" ht="16.5" customHeight="1">
      <c r="A161" s="39"/>
      <c r="B161" s="40"/>
      <c r="C161" s="205" t="s">
        <v>178</v>
      </c>
      <c r="D161" s="205" t="s">
        <v>125</v>
      </c>
      <c r="E161" s="206" t="s">
        <v>181</v>
      </c>
      <c r="F161" s="207" t="s">
        <v>182</v>
      </c>
      <c r="G161" s="208" t="s">
        <v>128</v>
      </c>
      <c r="H161" s="209">
        <v>320</v>
      </c>
      <c r="I161" s="210"/>
      <c r="J161" s="211">
        <f>ROUND(I161*H161,2)</f>
        <v>0</v>
      </c>
      <c r="K161" s="207" t="s">
        <v>129</v>
      </c>
      <c r="L161" s="45"/>
      <c r="M161" s="212" t="s">
        <v>19</v>
      </c>
      <c r="N161" s="213" t="s">
        <v>45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130</v>
      </c>
      <c r="AT161" s="216" t="s">
        <v>125</v>
      </c>
      <c r="AU161" s="216" t="s">
        <v>84</v>
      </c>
      <c r="AY161" s="18" t="s">
        <v>123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82</v>
      </c>
      <c r="BK161" s="217">
        <f>ROUND(I161*H161,2)</f>
        <v>0</v>
      </c>
      <c r="BL161" s="18" t="s">
        <v>130</v>
      </c>
      <c r="BM161" s="216" t="s">
        <v>223</v>
      </c>
    </row>
    <row r="162" s="2" customFormat="1">
      <c r="A162" s="39"/>
      <c r="B162" s="40"/>
      <c r="C162" s="41"/>
      <c r="D162" s="218" t="s">
        <v>131</v>
      </c>
      <c r="E162" s="41"/>
      <c r="F162" s="219" t="s">
        <v>184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131</v>
      </c>
      <c r="AU162" s="18" t="s">
        <v>84</v>
      </c>
    </row>
    <row r="163" s="2" customFormat="1">
      <c r="A163" s="39"/>
      <c r="B163" s="40"/>
      <c r="C163" s="41"/>
      <c r="D163" s="223" t="s">
        <v>133</v>
      </c>
      <c r="E163" s="41"/>
      <c r="F163" s="224" t="s">
        <v>185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133</v>
      </c>
      <c r="AU163" s="18" t="s">
        <v>84</v>
      </c>
    </row>
    <row r="164" s="13" customFormat="1">
      <c r="A164" s="13"/>
      <c r="B164" s="225"/>
      <c r="C164" s="226"/>
      <c r="D164" s="218" t="s">
        <v>135</v>
      </c>
      <c r="E164" s="227" t="s">
        <v>19</v>
      </c>
      <c r="F164" s="228" t="s">
        <v>383</v>
      </c>
      <c r="G164" s="226"/>
      <c r="H164" s="227" t="s">
        <v>19</v>
      </c>
      <c r="I164" s="229"/>
      <c r="J164" s="226"/>
      <c r="K164" s="226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135</v>
      </c>
      <c r="AU164" s="234" t="s">
        <v>84</v>
      </c>
      <c r="AV164" s="13" t="s">
        <v>82</v>
      </c>
      <c r="AW164" s="13" t="s">
        <v>34</v>
      </c>
      <c r="AX164" s="13" t="s">
        <v>74</v>
      </c>
      <c r="AY164" s="234" t="s">
        <v>123</v>
      </c>
    </row>
    <row r="165" s="13" customFormat="1">
      <c r="A165" s="13"/>
      <c r="B165" s="225"/>
      <c r="C165" s="226"/>
      <c r="D165" s="218" t="s">
        <v>135</v>
      </c>
      <c r="E165" s="227" t="s">
        <v>19</v>
      </c>
      <c r="F165" s="228" t="s">
        <v>187</v>
      </c>
      <c r="G165" s="226"/>
      <c r="H165" s="227" t="s">
        <v>19</v>
      </c>
      <c r="I165" s="229"/>
      <c r="J165" s="226"/>
      <c r="K165" s="226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135</v>
      </c>
      <c r="AU165" s="234" t="s">
        <v>84</v>
      </c>
      <c r="AV165" s="13" t="s">
        <v>82</v>
      </c>
      <c r="AW165" s="13" t="s">
        <v>34</v>
      </c>
      <c r="AX165" s="13" t="s">
        <v>74</v>
      </c>
      <c r="AY165" s="234" t="s">
        <v>123</v>
      </c>
    </row>
    <row r="166" s="14" customFormat="1">
      <c r="A166" s="14"/>
      <c r="B166" s="235"/>
      <c r="C166" s="236"/>
      <c r="D166" s="218" t="s">
        <v>135</v>
      </c>
      <c r="E166" s="237" t="s">
        <v>19</v>
      </c>
      <c r="F166" s="238" t="s">
        <v>385</v>
      </c>
      <c r="G166" s="236"/>
      <c r="H166" s="239">
        <v>320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135</v>
      </c>
      <c r="AU166" s="245" t="s">
        <v>84</v>
      </c>
      <c r="AV166" s="14" t="s">
        <v>84</v>
      </c>
      <c r="AW166" s="14" t="s">
        <v>34</v>
      </c>
      <c r="AX166" s="14" t="s">
        <v>74</v>
      </c>
      <c r="AY166" s="245" t="s">
        <v>123</v>
      </c>
    </row>
    <row r="167" s="15" customFormat="1">
      <c r="A167" s="15"/>
      <c r="B167" s="246"/>
      <c r="C167" s="247"/>
      <c r="D167" s="218" t="s">
        <v>135</v>
      </c>
      <c r="E167" s="248" t="s">
        <v>19</v>
      </c>
      <c r="F167" s="249" t="s">
        <v>138</v>
      </c>
      <c r="G167" s="247"/>
      <c r="H167" s="250">
        <v>320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135</v>
      </c>
      <c r="AU167" s="256" t="s">
        <v>84</v>
      </c>
      <c r="AV167" s="15" t="s">
        <v>130</v>
      </c>
      <c r="AW167" s="15" t="s">
        <v>34</v>
      </c>
      <c r="AX167" s="15" t="s">
        <v>82</v>
      </c>
      <c r="AY167" s="256" t="s">
        <v>123</v>
      </c>
    </row>
    <row r="168" s="2" customFormat="1" ht="16.5" customHeight="1">
      <c r="A168" s="39"/>
      <c r="B168" s="40"/>
      <c r="C168" s="205" t="s">
        <v>8</v>
      </c>
      <c r="D168" s="205" t="s">
        <v>125</v>
      </c>
      <c r="E168" s="206" t="s">
        <v>240</v>
      </c>
      <c r="F168" s="207" t="s">
        <v>241</v>
      </c>
      <c r="G168" s="208" t="s">
        <v>128</v>
      </c>
      <c r="H168" s="209">
        <v>1175</v>
      </c>
      <c r="I168" s="210"/>
      <c r="J168" s="211">
        <f>ROUND(I168*H168,2)</f>
        <v>0</v>
      </c>
      <c r="K168" s="207" t="s">
        <v>129</v>
      </c>
      <c r="L168" s="45"/>
      <c r="M168" s="212" t="s">
        <v>19</v>
      </c>
      <c r="N168" s="213" t="s">
        <v>45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130</v>
      </c>
      <c r="AT168" s="216" t="s">
        <v>125</v>
      </c>
      <c r="AU168" s="216" t="s">
        <v>84</v>
      </c>
      <c r="AY168" s="18" t="s">
        <v>123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82</v>
      </c>
      <c r="BK168" s="217">
        <f>ROUND(I168*H168,2)</f>
        <v>0</v>
      </c>
      <c r="BL168" s="18" t="s">
        <v>130</v>
      </c>
      <c r="BM168" s="216" t="s">
        <v>226</v>
      </c>
    </row>
    <row r="169" s="2" customFormat="1">
      <c r="A169" s="39"/>
      <c r="B169" s="40"/>
      <c r="C169" s="41"/>
      <c r="D169" s="218" t="s">
        <v>131</v>
      </c>
      <c r="E169" s="41"/>
      <c r="F169" s="219" t="s">
        <v>243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131</v>
      </c>
      <c r="AU169" s="18" t="s">
        <v>84</v>
      </c>
    </row>
    <row r="170" s="2" customFormat="1">
      <c r="A170" s="39"/>
      <c r="B170" s="40"/>
      <c r="C170" s="41"/>
      <c r="D170" s="223" t="s">
        <v>133</v>
      </c>
      <c r="E170" s="41"/>
      <c r="F170" s="224" t="s">
        <v>244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133</v>
      </c>
      <c r="AU170" s="18" t="s">
        <v>84</v>
      </c>
    </row>
    <row r="171" s="13" customFormat="1">
      <c r="A171" s="13"/>
      <c r="B171" s="225"/>
      <c r="C171" s="226"/>
      <c r="D171" s="218" t="s">
        <v>135</v>
      </c>
      <c r="E171" s="227" t="s">
        <v>19</v>
      </c>
      <c r="F171" s="228" t="s">
        <v>383</v>
      </c>
      <c r="G171" s="226"/>
      <c r="H171" s="227" t="s">
        <v>19</v>
      </c>
      <c r="I171" s="229"/>
      <c r="J171" s="226"/>
      <c r="K171" s="226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135</v>
      </c>
      <c r="AU171" s="234" t="s">
        <v>84</v>
      </c>
      <c r="AV171" s="13" t="s">
        <v>82</v>
      </c>
      <c r="AW171" s="13" t="s">
        <v>34</v>
      </c>
      <c r="AX171" s="13" t="s">
        <v>74</v>
      </c>
      <c r="AY171" s="234" t="s">
        <v>123</v>
      </c>
    </row>
    <row r="172" s="13" customFormat="1">
      <c r="A172" s="13"/>
      <c r="B172" s="225"/>
      <c r="C172" s="226"/>
      <c r="D172" s="218" t="s">
        <v>135</v>
      </c>
      <c r="E172" s="227" t="s">
        <v>19</v>
      </c>
      <c r="F172" s="228" t="s">
        <v>386</v>
      </c>
      <c r="G172" s="226"/>
      <c r="H172" s="227" t="s">
        <v>19</v>
      </c>
      <c r="I172" s="229"/>
      <c r="J172" s="226"/>
      <c r="K172" s="226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135</v>
      </c>
      <c r="AU172" s="234" t="s">
        <v>84</v>
      </c>
      <c r="AV172" s="13" t="s">
        <v>82</v>
      </c>
      <c r="AW172" s="13" t="s">
        <v>34</v>
      </c>
      <c r="AX172" s="13" t="s">
        <v>74</v>
      </c>
      <c r="AY172" s="234" t="s">
        <v>123</v>
      </c>
    </row>
    <row r="173" s="14" customFormat="1">
      <c r="A173" s="14"/>
      <c r="B173" s="235"/>
      <c r="C173" s="236"/>
      <c r="D173" s="218" t="s">
        <v>135</v>
      </c>
      <c r="E173" s="237" t="s">
        <v>19</v>
      </c>
      <c r="F173" s="238" t="s">
        <v>387</v>
      </c>
      <c r="G173" s="236"/>
      <c r="H173" s="239">
        <v>1175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135</v>
      </c>
      <c r="AU173" s="245" t="s">
        <v>84</v>
      </c>
      <c r="AV173" s="14" t="s">
        <v>84</v>
      </c>
      <c r="AW173" s="14" t="s">
        <v>34</v>
      </c>
      <c r="AX173" s="14" t="s">
        <v>74</v>
      </c>
      <c r="AY173" s="245" t="s">
        <v>123</v>
      </c>
    </row>
    <row r="174" s="15" customFormat="1">
      <c r="A174" s="15"/>
      <c r="B174" s="246"/>
      <c r="C174" s="247"/>
      <c r="D174" s="218" t="s">
        <v>135</v>
      </c>
      <c r="E174" s="248" t="s">
        <v>19</v>
      </c>
      <c r="F174" s="249" t="s">
        <v>138</v>
      </c>
      <c r="G174" s="247"/>
      <c r="H174" s="250">
        <v>1175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135</v>
      </c>
      <c r="AU174" s="256" t="s">
        <v>84</v>
      </c>
      <c r="AV174" s="15" t="s">
        <v>130</v>
      </c>
      <c r="AW174" s="15" t="s">
        <v>34</v>
      </c>
      <c r="AX174" s="15" t="s">
        <v>82</v>
      </c>
      <c r="AY174" s="256" t="s">
        <v>123</v>
      </c>
    </row>
    <row r="175" s="2" customFormat="1" ht="16.5" customHeight="1">
      <c r="A175" s="39"/>
      <c r="B175" s="40"/>
      <c r="C175" s="205" t="s">
        <v>183</v>
      </c>
      <c r="D175" s="205" t="s">
        <v>125</v>
      </c>
      <c r="E175" s="206" t="s">
        <v>248</v>
      </c>
      <c r="F175" s="207" t="s">
        <v>249</v>
      </c>
      <c r="G175" s="208" t="s">
        <v>128</v>
      </c>
      <c r="H175" s="209">
        <v>438</v>
      </c>
      <c r="I175" s="210"/>
      <c r="J175" s="211">
        <f>ROUND(I175*H175,2)</f>
        <v>0</v>
      </c>
      <c r="K175" s="207" t="s">
        <v>129</v>
      </c>
      <c r="L175" s="45"/>
      <c r="M175" s="212" t="s">
        <v>19</v>
      </c>
      <c r="N175" s="213" t="s">
        <v>45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130</v>
      </c>
      <c r="AT175" s="216" t="s">
        <v>125</v>
      </c>
      <c r="AU175" s="216" t="s">
        <v>84</v>
      </c>
      <c r="AY175" s="18" t="s">
        <v>123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82</v>
      </c>
      <c r="BK175" s="217">
        <f>ROUND(I175*H175,2)</f>
        <v>0</v>
      </c>
      <c r="BL175" s="18" t="s">
        <v>130</v>
      </c>
      <c r="BM175" s="216" t="s">
        <v>232</v>
      </c>
    </row>
    <row r="176" s="2" customFormat="1">
      <c r="A176" s="39"/>
      <c r="B176" s="40"/>
      <c r="C176" s="41"/>
      <c r="D176" s="218" t="s">
        <v>131</v>
      </c>
      <c r="E176" s="41"/>
      <c r="F176" s="219" t="s">
        <v>251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131</v>
      </c>
      <c r="AU176" s="18" t="s">
        <v>84</v>
      </c>
    </row>
    <row r="177" s="2" customFormat="1">
      <c r="A177" s="39"/>
      <c r="B177" s="40"/>
      <c r="C177" s="41"/>
      <c r="D177" s="223" t="s">
        <v>133</v>
      </c>
      <c r="E177" s="41"/>
      <c r="F177" s="224" t="s">
        <v>252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133</v>
      </c>
      <c r="AU177" s="18" t="s">
        <v>84</v>
      </c>
    </row>
    <row r="178" s="13" customFormat="1">
      <c r="A178" s="13"/>
      <c r="B178" s="225"/>
      <c r="C178" s="226"/>
      <c r="D178" s="218" t="s">
        <v>135</v>
      </c>
      <c r="E178" s="227" t="s">
        <v>19</v>
      </c>
      <c r="F178" s="228" t="s">
        <v>388</v>
      </c>
      <c r="G178" s="226"/>
      <c r="H178" s="227" t="s">
        <v>19</v>
      </c>
      <c r="I178" s="229"/>
      <c r="J178" s="226"/>
      <c r="K178" s="226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135</v>
      </c>
      <c r="AU178" s="234" t="s">
        <v>84</v>
      </c>
      <c r="AV178" s="13" t="s">
        <v>82</v>
      </c>
      <c r="AW178" s="13" t="s">
        <v>34</v>
      </c>
      <c r="AX178" s="13" t="s">
        <v>74</v>
      </c>
      <c r="AY178" s="234" t="s">
        <v>123</v>
      </c>
    </row>
    <row r="179" s="13" customFormat="1">
      <c r="A179" s="13"/>
      <c r="B179" s="225"/>
      <c r="C179" s="226"/>
      <c r="D179" s="218" t="s">
        <v>135</v>
      </c>
      <c r="E179" s="227" t="s">
        <v>19</v>
      </c>
      <c r="F179" s="228" t="s">
        <v>389</v>
      </c>
      <c r="G179" s="226"/>
      <c r="H179" s="227" t="s">
        <v>19</v>
      </c>
      <c r="I179" s="229"/>
      <c r="J179" s="226"/>
      <c r="K179" s="226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135</v>
      </c>
      <c r="AU179" s="234" t="s">
        <v>84</v>
      </c>
      <c r="AV179" s="13" t="s">
        <v>82</v>
      </c>
      <c r="AW179" s="13" t="s">
        <v>34</v>
      </c>
      <c r="AX179" s="13" t="s">
        <v>74</v>
      </c>
      <c r="AY179" s="234" t="s">
        <v>123</v>
      </c>
    </row>
    <row r="180" s="14" customFormat="1">
      <c r="A180" s="14"/>
      <c r="B180" s="235"/>
      <c r="C180" s="236"/>
      <c r="D180" s="218" t="s">
        <v>135</v>
      </c>
      <c r="E180" s="237" t="s">
        <v>19</v>
      </c>
      <c r="F180" s="238" t="s">
        <v>390</v>
      </c>
      <c r="G180" s="236"/>
      <c r="H180" s="239">
        <v>438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135</v>
      </c>
      <c r="AU180" s="245" t="s">
        <v>84</v>
      </c>
      <c r="AV180" s="14" t="s">
        <v>84</v>
      </c>
      <c r="AW180" s="14" t="s">
        <v>34</v>
      </c>
      <c r="AX180" s="14" t="s">
        <v>74</v>
      </c>
      <c r="AY180" s="245" t="s">
        <v>123</v>
      </c>
    </row>
    <row r="181" s="15" customFormat="1">
      <c r="A181" s="15"/>
      <c r="B181" s="246"/>
      <c r="C181" s="247"/>
      <c r="D181" s="218" t="s">
        <v>135</v>
      </c>
      <c r="E181" s="248" t="s">
        <v>19</v>
      </c>
      <c r="F181" s="249" t="s">
        <v>138</v>
      </c>
      <c r="G181" s="247"/>
      <c r="H181" s="250">
        <v>438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135</v>
      </c>
      <c r="AU181" s="256" t="s">
        <v>84</v>
      </c>
      <c r="AV181" s="15" t="s">
        <v>130</v>
      </c>
      <c r="AW181" s="15" t="s">
        <v>34</v>
      </c>
      <c r="AX181" s="15" t="s">
        <v>82</v>
      </c>
      <c r="AY181" s="256" t="s">
        <v>123</v>
      </c>
    </row>
    <row r="182" s="2" customFormat="1" ht="16.5" customHeight="1">
      <c r="A182" s="39"/>
      <c r="B182" s="40"/>
      <c r="C182" s="257" t="s">
        <v>233</v>
      </c>
      <c r="D182" s="257" t="s">
        <v>168</v>
      </c>
      <c r="E182" s="258" t="s">
        <v>256</v>
      </c>
      <c r="F182" s="259" t="s">
        <v>257</v>
      </c>
      <c r="G182" s="260" t="s">
        <v>258</v>
      </c>
      <c r="H182" s="261">
        <v>8.7599999999999998</v>
      </c>
      <c r="I182" s="262"/>
      <c r="J182" s="263">
        <f>ROUND(I182*H182,2)</f>
        <v>0</v>
      </c>
      <c r="K182" s="259" t="s">
        <v>129</v>
      </c>
      <c r="L182" s="264"/>
      <c r="M182" s="265" t="s">
        <v>19</v>
      </c>
      <c r="N182" s="266" t="s">
        <v>45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158</v>
      </c>
      <c r="AT182" s="216" t="s">
        <v>168</v>
      </c>
      <c r="AU182" s="216" t="s">
        <v>84</v>
      </c>
      <c r="AY182" s="18" t="s">
        <v>123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82</v>
      </c>
      <c r="BK182" s="217">
        <f>ROUND(I182*H182,2)</f>
        <v>0</v>
      </c>
      <c r="BL182" s="18" t="s">
        <v>130</v>
      </c>
      <c r="BM182" s="216" t="s">
        <v>236</v>
      </c>
    </row>
    <row r="183" s="2" customFormat="1">
      <c r="A183" s="39"/>
      <c r="B183" s="40"/>
      <c r="C183" s="41"/>
      <c r="D183" s="218" t="s">
        <v>131</v>
      </c>
      <c r="E183" s="41"/>
      <c r="F183" s="219" t="s">
        <v>257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131</v>
      </c>
      <c r="AU183" s="18" t="s">
        <v>84</v>
      </c>
    </row>
    <row r="184" s="14" customFormat="1">
      <c r="A184" s="14"/>
      <c r="B184" s="235"/>
      <c r="C184" s="236"/>
      <c r="D184" s="218" t="s">
        <v>135</v>
      </c>
      <c r="E184" s="237" t="s">
        <v>19</v>
      </c>
      <c r="F184" s="238" t="s">
        <v>391</v>
      </c>
      <c r="G184" s="236"/>
      <c r="H184" s="239">
        <v>8.7599999999999998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135</v>
      </c>
      <c r="AU184" s="245" t="s">
        <v>84</v>
      </c>
      <c r="AV184" s="14" t="s">
        <v>84</v>
      </c>
      <c r="AW184" s="14" t="s">
        <v>34</v>
      </c>
      <c r="AX184" s="14" t="s">
        <v>74</v>
      </c>
      <c r="AY184" s="245" t="s">
        <v>123</v>
      </c>
    </row>
    <row r="185" s="15" customFormat="1">
      <c r="A185" s="15"/>
      <c r="B185" s="246"/>
      <c r="C185" s="247"/>
      <c r="D185" s="218" t="s">
        <v>135</v>
      </c>
      <c r="E185" s="248" t="s">
        <v>19</v>
      </c>
      <c r="F185" s="249" t="s">
        <v>138</v>
      </c>
      <c r="G185" s="247"/>
      <c r="H185" s="250">
        <v>8.7599999999999998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6" t="s">
        <v>135</v>
      </c>
      <c r="AU185" s="256" t="s">
        <v>84</v>
      </c>
      <c r="AV185" s="15" t="s">
        <v>130</v>
      </c>
      <c r="AW185" s="15" t="s">
        <v>34</v>
      </c>
      <c r="AX185" s="15" t="s">
        <v>82</v>
      </c>
      <c r="AY185" s="256" t="s">
        <v>123</v>
      </c>
    </row>
    <row r="186" s="12" customFormat="1" ht="22.8" customHeight="1">
      <c r="A186" s="12"/>
      <c r="B186" s="189"/>
      <c r="C186" s="190"/>
      <c r="D186" s="191" t="s">
        <v>73</v>
      </c>
      <c r="E186" s="203" t="s">
        <v>130</v>
      </c>
      <c r="F186" s="203" t="s">
        <v>392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SUM(P187:P206)</f>
        <v>0</v>
      </c>
      <c r="Q186" s="197"/>
      <c r="R186" s="198">
        <f>SUM(R187:R206)</f>
        <v>0</v>
      </c>
      <c r="S186" s="197"/>
      <c r="T186" s="199">
        <f>SUM(T187:T206)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82</v>
      </c>
      <c r="AT186" s="201" t="s">
        <v>73</v>
      </c>
      <c r="AU186" s="201" t="s">
        <v>82</v>
      </c>
      <c r="AY186" s="200" t="s">
        <v>123</v>
      </c>
      <c r="BK186" s="202">
        <f>SUM(BK187:BK206)</f>
        <v>0</v>
      </c>
    </row>
    <row r="187" s="2" customFormat="1" ht="16.5" customHeight="1">
      <c r="A187" s="39"/>
      <c r="B187" s="40"/>
      <c r="C187" s="205" t="s">
        <v>192</v>
      </c>
      <c r="D187" s="205" t="s">
        <v>125</v>
      </c>
      <c r="E187" s="206" t="s">
        <v>393</v>
      </c>
      <c r="F187" s="207" t="s">
        <v>394</v>
      </c>
      <c r="G187" s="208" t="s">
        <v>141</v>
      </c>
      <c r="H187" s="209">
        <v>3</v>
      </c>
      <c r="I187" s="210"/>
      <c r="J187" s="211">
        <f>ROUND(I187*H187,2)</f>
        <v>0</v>
      </c>
      <c r="K187" s="207" t="s">
        <v>129</v>
      </c>
      <c r="L187" s="45"/>
      <c r="M187" s="212" t="s">
        <v>19</v>
      </c>
      <c r="N187" s="213" t="s">
        <v>45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130</v>
      </c>
      <c r="AT187" s="216" t="s">
        <v>125</v>
      </c>
      <c r="AU187" s="216" t="s">
        <v>84</v>
      </c>
      <c r="AY187" s="18" t="s">
        <v>123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82</v>
      </c>
      <c r="BK187" s="217">
        <f>ROUND(I187*H187,2)</f>
        <v>0</v>
      </c>
      <c r="BL187" s="18" t="s">
        <v>130</v>
      </c>
      <c r="BM187" s="216" t="s">
        <v>242</v>
      </c>
    </row>
    <row r="188" s="2" customFormat="1">
      <c r="A188" s="39"/>
      <c r="B188" s="40"/>
      <c r="C188" s="41"/>
      <c r="D188" s="218" t="s">
        <v>131</v>
      </c>
      <c r="E188" s="41"/>
      <c r="F188" s="219" t="s">
        <v>395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131</v>
      </c>
      <c r="AU188" s="18" t="s">
        <v>84</v>
      </c>
    </row>
    <row r="189" s="2" customFormat="1">
      <c r="A189" s="39"/>
      <c r="B189" s="40"/>
      <c r="C189" s="41"/>
      <c r="D189" s="223" t="s">
        <v>133</v>
      </c>
      <c r="E189" s="41"/>
      <c r="F189" s="224" t="s">
        <v>396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133</v>
      </c>
      <c r="AU189" s="18" t="s">
        <v>84</v>
      </c>
    </row>
    <row r="190" s="13" customFormat="1">
      <c r="A190" s="13"/>
      <c r="B190" s="225"/>
      <c r="C190" s="226"/>
      <c r="D190" s="218" t="s">
        <v>135</v>
      </c>
      <c r="E190" s="227" t="s">
        <v>19</v>
      </c>
      <c r="F190" s="228" t="s">
        <v>397</v>
      </c>
      <c r="G190" s="226"/>
      <c r="H190" s="227" t="s">
        <v>19</v>
      </c>
      <c r="I190" s="229"/>
      <c r="J190" s="226"/>
      <c r="K190" s="226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135</v>
      </c>
      <c r="AU190" s="234" t="s">
        <v>84</v>
      </c>
      <c r="AV190" s="13" t="s">
        <v>82</v>
      </c>
      <c r="AW190" s="13" t="s">
        <v>34</v>
      </c>
      <c r="AX190" s="13" t="s">
        <v>74</v>
      </c>
      <c r="AY190" s="234" t="s">
        <v>123</v>
      </c>
    </row>
    <row r="191" s="14" customFormat="1">
      <c r="A191" s="14"/>
      <c r="B191" s="235"/>
      <c r="C191" s="236"/>
      <c r="D191" s="218" t="s">
        <v>135</v>
      </c>
      <c r="E191" s="237" t="s">
        <v>19</v>
      </c>
      <c r="F191" s="238" t="s">
        <v>398</v>
      </c>
      <c r="G191" s="236"/>
      <c r="H191" s="239">
        <v>3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135</v>
      </c>
      <c r="AU191" s="245" t="s">
        <v>84</v>
      </c>
      <c r="AV191" s="14" t="s">
        <v>84</v>
      </c>
      <c r="AW191" s="14" t="s">
        <v>34</v>
      </c>
      <c r="AX191" s="14" t="s">
        <v>74</v>
      </c>
      <c r="AY191" s="245" t="s">
        <v>123</v>
      </c>
    </row>
    <row r="192" s="15" customFormat="1">
      <c r="A192" s="15"/>
      <c r="B192" s="246"/>
      <c r="C192" s="247"/>
      <c r="D192" s="218" t="s">
        <v>135</v>
      </c>
      <c r="E192" s="248" t="s">
        <v>19</v>
      </c>
      <c r="F192" s="249" t="s">
        <v>138</v>
      </c>
      <c r="G192" s="247"/>
      <c r="H192" s="250">
        <v>3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135</v>
      </c>
      <c r="AU192" s="256" t="s">
        <v>84</v>
      </c>
      <c r="AV192" s="15" t="s">
        <v>130</v>
      </c>
      <c r="AW192" s="15" t="s">
        <v>34</v>
      </c>
      <c r="AX192" s="15" t="s">
        <v>82</v>
      </c>
      <c r="AY192" s="256" t="s">
        <v>123</v>
      </c>
    </row>
    <row r="193" s="2" customFormat="1" ht="21.75" customHeight="1">
      <c r="A193" s="39"/>
      <c r="B193" s="40"/>
      <c r="C193" s="205" t="s">
        <v>247</v>
      </c>
      <c r="D193" s="205" t="s">
        <v>125</v>
      </c>
      <c r="E193" s="206" t="s">
        <v>399</v>
      </c>
      <c r="F193" s="207" t="s">
        <v>400</v>
      </c>
      <c r="G193" s="208" t="s">
        <v>141</v>
      </c>
      <c r="H193" s="209">
        <v>15.6</v>
      </c>
      <c r="I193" s="210"/>
      <c r="J193" s="211">
        <f>ROUND(I193*H193,2)</f>
        <v>0</v>
      </c>
      <c r="K193" s="207" t="s">
        <v>129</v>
      </c>
      <c r="L193" s="45"/>
      <c r="M193" s="212" t="s">
        <v>19</v>
      </c>
      <c r="N193" s="213" t="s">
        <v>45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130</v>
      </c>
      <c r="AT193" s="216" t="s">
        <v>125</v>
      </c>
      <c r="AU193" s="216" t="s">
        <v>84</v>
      </c>
      <c r="AY193" s="18" t="s">
        <v>123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82</v>
      </c>
      <c r="BK193" s="217">
        <f>ROUND(I193*H193,2)</f>
        <v>0</v>
      </c>
      <c r="BL193" s="18" t="s">
        <v>130</v>
      </c>
      <c r="BM193" s="216" t="s">
        <v>250</v>
      </c>
    </row>
    <row r="194" s="2" customFormat="1">
      <c r="A194" s="39"/>
      <c r="B194" s="40"/>
      <c r="C194" s="41"/>
      <c r="D194" s="218" t="s">
        <v>131</v>
      </c>
      <c r="E194" s="41"/>
      <c r="F194" s="219" t="s">
        <v>401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131</v>
      </c>
      <c r="AU194" s="18" t="s">
        <v>84</v>
      </c>
    </row>
    <row r="195" s="2" customFormat="1">
      <c r="A195" s="39"/>
      <c r="B195" s="40"/>
      <c r="C195" s="41"/>
      <c r="D195" s="223" t="s">
        <v>133</v>
      </c>
      <c r="E195" s="41"/>
      <c r="F195" s="224" t="s">
        <v>402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133</v>
      </c>
      <c r="AU195" s="18" t="s">
        <v>84</v>
      </c>
    </row>
    <row r="196" s="13" customFormat="1">
      <c r="A196" s="13"/>
      <c r="B196" s="225"/>
      <c r="C196" s="226"/>
      <c r="D196" s="218" t="s">
        <v>135</v>
      </c>
      <c r="E196" s="227" t="s">
        <v>19</v>
      </c>
      <c r="F196" s="228" t="s">
        <v>403</v>
      </c>
      <c r="G196" s="226"/>
      <c r="H196" s="227" t="s">
        <v>19</v>
      </c>
      <c r="I196" s="229"/>
      <c r="J196" s="226"/>
      <c r="K196" s="226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135</v>
      </c>
      <c r="AU196" s="234" t="s">
        <v>84</v>
      </c>
      <c r="AV196" s="13" t="s">
        <v>82</v>
      </c>
      <c r="AW196" s="13" t="s">
        <v>34</v>
      </c>
      <c r="AX196" s="13" t="s">
        <v>74</v>
      </c>
      <c r="AY196" s="234" t="s">
        <v>123</v>
      </c>
    </row>
    <row r="197" s="13" customFormat="1">
      <c r="A197" s="13"/>
      <c r="B197" s="225"/>
      <c r="C197" s="226"/>
      <c r="D197" s="218" t="s">
        <v>135</v>
      </c>
      <c r="E197" s="227" t="s">
        <v>19</v>
      </c>
      <c r="F197" s="228" t="s">
        <v>404</v>
      </c>
      <c r="G197" s="226"/>
      <c r="H197" s="227" t="s">
        <v>19</v>
      </c>
      <c r="I197" s="229"/>
      <c r="J197" s="226"/>
      <c r="K197" s="226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135</v>
      </c>
      <c r="AU197" s="234" t="s">
        <v>84</v>
      </c>
      <c r="AV197" s="13" t="s">
        <v>82</v>
      </c>
      <c r="AW197" s="13" t="s">
        <v>34</v>
      </c>
      <c r="AX197" s="13" t="s">
        <v>74</v>
      </c>
      <c r="AY197" s="234" t="s">
        <v>123</v>
      </c>
    </row>
    <row r="198" s="14" customFormat="1">
      <c r="A198" s="14"/>
      <c r="B198" s="235"/>
      <c r="C198" s="236"/>
      <c r="D198" s="218" t="s">
        <v>135</v>
      </c>
      <c r="E198" s="237" t="s">
        <v>19</v>
      </c>
      <c r="F198" s="238" t="s">
        <v>405</v>
      </c>
      <c r="G198" s="236"/>
      <c r="H198" s="239">
        <v>15.6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135</v>
      </c>
      <c r="AU198" s="245" t="s">
        <v>84</v>
      </c>
      <c r="AV198" s="14" t="s">
        <v>84</v>
      </c>
      <c r="AW198" s="14" t="s">
        <v>34</v>
      </c>
      <c r="AX198" s="14" t="s">
        <v>74</v>
      </c>
      <c r="AY198" s="245" t="s">
        <v>123</v>
      </c>
    </row>
    <row r="199" s="15" customFormat="1">
      <c r="A199" s="15"/>
      <c r="B199" s="246"/>
      <c r="C199" s="247"/>
      <c r="D199" s="218" t="s">
        <v>135</v>
      </c>
      <c r="E199" s="248" t="s">
        <v>19</v>
      </c>
      <c r="F199" s="249" t="s">
        <v>138</v>
      </c>
      <c r="G199" s="247"/>
      <c r="H199" s="250">
        <v>15.6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135</v>
      </c>
      <c r="AU199" s="256" t="s">
        <v>84</v>
      </c>
      <c r="AV199" s="15" t="s">
        <v>130</v>
      </c>
      <c r="AW199" s="15" t="s">
        <v>34</v>
      </c>
      <c r="AX199" s="15" t="s">
        <v>82</v>
      </c>
      <c r="AY199" s="256" t="s">
        <v>123</v>
      </c>
    </row>
    <row r="200" s="2" customFormat="1" ht="21.75" customHeight="1">
      <c r="A200" s="39"/>
      <c r="B200" s="40"/>
      <c r="C200" s="205" t="s">
        <v>199</v>
      </c>
      <c r="D200" s="205" t="s">
        <v>125</v>
      </c>
      <c r="E200" s="206" t="s">
        <v>406</v>
      </c>
      <c r="F200" s="207" t="s">
        <v>407</v>
      </c>
      <c r="G200" s="208" t="s">
        <v>141</v>
      </c>
      <c r="H200" s="209">
        <v>3.6000000000000001</v>
      </c>
      <c r="I200" s="210"/>
      <c r="J200" s="211">
        <f>ROUND(I200*H200,2)</f>
        <v>0</v>
      </c>
      <c r="K200" s="207" t="s">
        <v>129</v>
      </c>
      <c r="L200" s="45"/>
      <c r="M200" s="212" t="s">
        <v>19</v>
      </c>
      <c r="N200" s="213" t="s">
        <v>45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130</v>
      </c>
      <c r="AT200" s="216" t="s">
        <v>125</v>
      </c>
      <c r="AU200" s="216" t="s">
        <v>84</v>
      </c>
      <c r="AY200" s="18" t="s">
        <v>123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82</v>
      </c>
      <c r="BK200" s="217">
        <f>ROUND(I200*H200,2)</f>
        <v>0</v>
      </c>
      <c r="BL200" s="18" t="s">
        <v>130</v>
      </c>
      <c r="BM200" s="216" t="s">
        <v>259</v>
      </c>
    </row>
    <row r="201" s="2" customFormat="1">
      <c r="A201" s="39"/>
      <c r="B201" s="40"/>
      <c r="C201" s="41"/>
      <c r="D201" s="218" t="s">
        <v>131</v>
      </c>
      <c r="E201" s="41"/>
      <c r="F201" s="219" t="s">
        <v>408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131</v>
      </c>
      <c r="AU201" s="18" t="s">
        <v>84</v>
      </c>
    </row>
    <row r="202" s="2" customFormat="1">
      <c r="A202" s="39"/>
      <c r="B202" s="40"/>
      <c r="C202" s="41"/>
      <c r="D202" s="223" t="s">
        <v>133</v>
      </c>
      <c r="E202" s="41"/>
      <c r="F202" s="224" t="s">
        <v>409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133</v>
      </c>
      <c r="AU202" s="18" t="s">
        <v>84</v>
      </c>
    </row>
    <row r="203" s="13" customFormat="1">
      <c r="A203" s="13"/>
      <c r="B203" s="225"/>
      <c r="C203" s="226"/>
      <c r="D203" s="218" t="s">
        <v>135</v>
      </c>
      <c r="E203" s="227" t="s">
        <v>19</v>
      </c>
      <c r="F203" s="228" t="s">
        <v>397</v>
      </c>
      <c r="G203" s="226"/>
      <c r="H203" s="227" t="s">
        <v>19</v>
      </c>
      <c r="I203" s="229"/>
      <c r="J203" s="226"/>
      <c r="K203" s="226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135</v>
      </c>
      <c r="AU203" s="234" t="s">
        <v>84</v>
      </c>
      <c r="AV203" s="13" t="s">
        <v>82</v>
      </c>
      <c r="AW203" s="13" t="s">
        <v>34</v>
      </c>
      <c r="AX203" s="13" t="s">
        <v>74</v>
      </c>
      <c r="AY203" s="234" t="s">
        <v>123</v>
      </c>
    </row>
    <row r="204" s="13" customFormat="1">
      <c r="A204" s="13"/>
      <c r="B204" s="225"/>
      <c r="C204" s="226"/>
      <c r="D204" s="218" t="s">
        <v>135</v>
      </c>
      <c r="E204" s="227" t="s">
        <v>19</v>
      </c>
      <c r="F204" s="228" t="s">
        <v>410</v>
      </c>
      <c r="G204" s="226"/>
      <c r="H204" s="227" t="s">
        <v>19</v>
      </c>
      <c r="I204" s="229"/>
      <c r="J204" s="226"/>
      <c r="K204" s="226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135</v>
      </c>
      <c r="AU204" s="234" t="s">
        <v>84</v>
      </c>
      <c r="AV204" s="13" t="s">
        <v>82</v>
      </c>
      <c r="AW204" s="13" t="s">
        <v>34</v>
      </c>
      <c r="AX204" s="13" t="s">
        <v>74</v>
      </c>
      <c r="AY204" s="234" t="s">
        <v>123</v>
      </c>
    </row>
    <row r="205" s="14" customFormat="1">
      <c r="A205" s="14"/>
      <c r="B205" s="235"/>
      <c r="C205" s="236"/>
      <c r="D205" s="218" t="s">
        <v>135</v>
      </c>
      <c r="E205" s="237" t="s">
        <v>19</v>
      </c>
      <c r="F205" s="238" t="s">
        <v>411</v>
      </c>
      <c r="G205" s="236"/>
      <c r="H205" s="239">
        <v>3.6000000000000001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135</v>
      </c>
      <c r="AU205" s="245" t="s">
        <v>84</v>
      </c>
      <c r="AV205" s="14" t="s">
        <v>84</v>
      </c>
      <c r="AW205" s="14" t="s">
        <v>34</v>
      </c>
      <c r="AX205" s="14" t="s">
        <v>74</v>
      </c>
      <c r="AY205" s="245" t="s">
        <v>123</v>
      </c>
    </row>
    <row r="206" s="15" customFormat="1">
      <c r="A206" s="15"/>
      <c r="B206" s="246"/>
      <c r="C206" s="247"/>
      <c r="D206" s="218" t="s">
        <v>135</v>
      </c>
      <c r="E206" s="248" t="s">
        <v>19</v>
      </c>
      <c r="F206" s="249" t="s">
        <v>138</v>
      </c>
      <c r="G206" s="247"/>
      <c r="H206" s="250">
        <v>3.6000000000000001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135</v>
      </c>
      <c r="AU206" s="256" t="s">
        <v>84</v>
      </c>
      <c r="AV206" s="15" t="s">
        <v>130</v>
      </c>
      <c r="AW206" s="15" t="s">
        <v>34</v>
      </c>
      <c r="AX206" s="15" t="s">
        <v>82</v>
      </c>
      <c r="AY206" s="256" t="s">
        <v>123</v>
      </c>
    </row>
    <row r="207" s="12" customFormat="1" ht="22.8" customHeight="1">
      <c r="A207" s="12"/>
      <c r="B207" s="189"/>
      <c r="C207" s="190"/>
      <c r="D207" s="191" t="s">
        <v>73</v>
      </c>
      <c r="E207" s="203" t="s">
        <v>261</v>
      </c>
      <c r="F207" s="203" t="s">
        <v>262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SUM(P208:P210)</f>
        <v>0</v>
      </c>
      <c r="Q207" s="197"/>
      <c r="R207" s="198">
        <f>SUM(R208:R210)</f>
        <v>0</v>
      </c>
      <c r="S207" s="197"/>
      <c r="T207" s="199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82</v>
      </c>
      <c r="AT207" s="201" t="s">
        <v>73</v>
      </c>
      <c r="AU207" s="201" t="s">
        <v>82</v>
      </c>
      <c r="AY207" s="200" t="s">
        <v>123</v>
      </c>
      <c r="BK207" s="202">
        <f>SUM(BK208:BK210)</f>
        <v>0</v>
      </c>
    </row>
    <row r="208" s="2" customFormat="1" ht="16.5" customHeight="1">
      <c r="A208" s="39"/>
      <c r="B208" s="40"/>
      <c r="C208" s="205" t="s">
        <v>7</v>
      </c>
      <c r="D208" s="205" t="s">
        <v>125</v>
      </c>
      <c r="E208" s="206" t="s">
        <v>263</v>
      </c>
      <c r="F208" s="207" t="s">
        <v>264</v>
      </c>
      <c r="G208" s="208" t="s">
        <v>265</v>
      </c>
      <c r="H208" s="209">
        <v>36.829999999999998</v>
      </c>
      <c r="I208" s="210"/>
      <c r="J208" s="211">
        <f>ROUND(I208*H208,2)</f>
        <v>0</v>
      </c>
      <c r="K208" s="207" t="s">
        <v>129</v>
      </c>
      <c r="L208" s="45"/>
      <c r="M208" s="212" t="s">
        <v>19</v>
      </c>
      <c r="N208" s="213" t="s">
        <v>45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130</v>
      </c>
      <c r="AT208" s="216" t="s">
        <v>125</v>
      </c>
      <c r="AU208" s="216" t="s">
        <v>84</v>
      </c>
      <c r="AY208" s="18" t="s">
        <v>123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82</v>
      </c>
      <c r="BK208" s="217">
        <f>ROUND(I208*H208,2)</f>
        <v>0</v>
      </c>
      <c r="BL208" s="18" t="s">
        <v>130</v>
      </c>
      <c r="BM208" s="216" t="s">
        <v>266</v>
      </c>
    </row>
    <row r="209" s="2" customFormat="1">
      <c r="A209" s="39"/>
      <c r="B209" s="40"/>
      <c r="C209" s="41"/>
      <c r="D209" s="218" t="s">
        <v>131</v>
      </c>
      <c r="E209" s="41"/>
      <c r="F209" s="219" t="s">
        <v>267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131</v>
      </c>
      <c r="AU209" s="18" t="s">
        <v>84</v>
      </c>
    </row>
    <row r="210" s="2" customFormat="1">
      <c r="A210" s="39"/>
      <c r="B210" s="40"/>
      <c r="C210" s="41"/>
      <c r="D210" s="223" t="s">
        <v>133</v>
      </c>
      <c r="E210" s="41"/>
      <c r="F210" s="224" t="s">
        <v>268</v>
      </c>
      <c r="G210" s="41"/>
      <c r="H210" s="41"/>
      <c r="I210" s="220"/>
      <c r="J210" s="41"/>
      <c r="K210" s="41"/>
      <c r="L210" s="45"/>
      <c r="M210" s="268"/>
      <c r="N210" s="269"/>
      <c r="O210" s="270"/>
      <c r="P210" s="270"/>
      <c r="Q210" s="270"/>
      <c r="R210" s="270"/>
      <c r="S210" s="270"/>
      <c r="T210" s="271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133</v>
      </c>
      <c r="AU210" s="18" t="s">
        <v>84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NzMwK3wX15SdfzM+OOk10i0PeSJ+x3EB565BKPDiGBMKSs6icbBD9zRzdBtEYEUtmVey3mNH3PAFnp3RIxLwGQ==" hashValue="oiCsPsoMZuvrb2+0+YbPNzEsb0/cb65SOIveIcbOsDbmasw9CrbgZQPo35yRJm2l9A4d3uQgwkBm7jmfo7/9Zw==" algorithmName="SHA-512" password="CC35"/>
  <autoFilter ref="C82:K21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98" r:id="rId1" display="https://podminky.urs.cz/item/CS_URS_2022_01/112251101"/>
    <hyperlink ref="F104" r:id="rId2" display="https://podminky.urs.cz/item/CS_URS_2022_01/112251102"/>
    <hyperlink ref="F110" r:id="rId3" display="https://podminky.urs.cz/item/CS_URS_2022_01/112251103"/>
    <hyperlink ref="F116" r:id="rId4" display="https://podminky.urs.cz/item/CS_URS_2022_01/121151125"/>
    <hyperlink ref="F122" r:id="rId5" display="https://podminky.urs.cz/item/CS_URS_2022_01/122251106"/>
    <hyperlink ref="F129" r:id="rId6" display="https://podminky.urs.cz/item/CS_URS_2022_01/162751117"/>
    <hyperlink ref="F136" r:id="rId7" display="https://podminky.urs.cz/item/CS_URS_2022_01/162751119"/>
    <hyperlink ref="F156" r:id="rId8" display="https://podminky.urs.cz/item/CS_URS_2022_01/182151111"/>
    <hyperlink ref="F163" r:id="rId9" display="https://podminky.urs.cz/item/CS_URS_2022_01/181951112"/>
    <hyperlink ref="F170" r:id="rId10" display="https://podminky.urs.cz/item/CS_URS_2022_01/182351135"/>
    <hyperlink ref="F177" r:id="rId11" display="https://podminky.urs.cz/item/CS_URS_2022_01/181451121"/>
    <hyperlink ref="F189" r:id="rId12" display="https://podminky.urs.cz/item/CS_URS_2022_01/321311116"/>
    <hyperlink ref="F195" r:id="rId13" display="https://podminky.urs.cz/item/CS_URS_2022_01/463211152"/>
    <hyperlink ref="F202" r:id="rId14" display="https://podminky.urs.cz/item/CS_URS_2022_01/463211153"/>
    <hyperlink ref="F210" r:id="rId15" display="https://podminky.urs.cz/item/CS_URS_2022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Pokřikov - I.etapa, II.etapa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412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100</v>
      </c>
      <c r="G12" s="39"/>
      <c r="H12" s="39"/>
      <c r="I12" s="133" t="s">
        <v>23</v>
      </c>
      <c r="J12" s="138" t="str">
        <f>'Rekapitulace stavby'!AN8</f>
        <v>7. 2. 2022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01312774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Státní pozemkový úřad</v>
      </c>
      <c r="F15" s="39"/>
      <c r="G15" s="39"/>
      <c r="H15" s="39"/>
      <c r="I15" s="133" t="s">
        <v>29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Anna Žohová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47116901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Vodohospodářský rozvoj a výstavba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ROUND((SUM(BE87:BE304)),  2)</f>
        <v>0</v>
      </c>
      <c r="G33" s="39"/>
      <c r="H33" s="39"/>
      <c r="I33" s="149">
        <v>0.20999999999999999</v>
      </c>
      <c r="J33" s="148">
        <f>ROUND(((SUM(BE87:BE304))*I33),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ROUND((SUM(BF87:BF304)),  2)</f>
        <v>0</v>
      </c>
      <c r="G34" s="39"/>
      <c r="H34" s="39"/>
      <c r="I34" s="149">
        <v>0.14999999999999999</v>
      </c>
      <c r="J34" s="148">
        <f>ROUND(((SUM(BF87:BF304))*I34),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ROUND((SUM(BG87:BG304)),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ROUND((SUM(BH87:BH304)),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ROUND((SUM(BI87:BI304)),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Pokřikov - I.etapa, II.etapa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05.301 - POZ 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32</v>
      </c>
      <c r="J54" s="37" t="str">
        <f>E21</f>
        <v>Anna Žohová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Vodohospodářský rozvoj a výstavba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413</v>
      </c>
      <c r="E62" s="175"/>
      <c r="F62" s="175"/>
      <c r="G62" s="175"/>
      <c r="H62" s="175"/>
      <c r="I62" s="175"/>
      <c r="J62" s="176">
        <f>J118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414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371</v>
      </c>
      <c r="E64" s="175"/>
      <c r="F64" s="175"/>
      <c r="G64" s="175"/>
      <c r="H64" s="175"/>
      <c r="I64" s="175"/>
      <c r="J64" s="176">
        <f>J183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415</v>
      </c>
      <c r="E65" s="175"/>
      <c r="F65" s="175"/>
      <c r="G65" s="175"/>
      <c r="H65" s="175"/>
      <c r="I65" s="175"/>
      <c r="J65" s="176">
        <f>J217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416</v>
      </c>
      <c r="E66" s="175"/>
      <c r="F66" s="175"/>
      <c r="G66" s="175"/>
      <c r="H66" s="175"/>
      <c r="I66" s="175"/>
      <c r="J66" s="176">
        <f>J235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107</v>
      </c>
      <c r="E67" s="175"/>
      <c r="F67" s="175"/>
      <c r="G67" s="175"/>
      <c r="H67" s="175"/>
      <c r="I67" s="175"/>
      <c r="J67" s="176">
        <f>J301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Realizace společných zařízení Pokřikov - I.etapa, II.etapa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98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05.301 - POZ 1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 </v>
      </c>
      <c r="G81" s="41"/>
      <c r="H81" s="41"/>
      <c r="I81" s="33" t="s">
        <v>23</v>
      </c>
      <c r="J81" s="73" t="str">
        <f>IF(J12="","",J12)</f>
        <v>7. 2. 2022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Státní pozemkový úřad</v>
      </c>
      <c r="G83" s="41"/>
      <c r="H83" s="41"/>
      <c r="I83" s="33" t="s">
        <v>32</v>
      </c>
      <c r="J83" s="37" t="str">
        <f>E21</f>
        <v>Anna Žohová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35</v>
      </c>
      <c r="J84" s="37" t="str">
        <f>E24</f>
        <v>Vodohospodářský rozvoj a výstavba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109</v>
      </c>
      <c r="D86" s="181" t="s">
        <v>59</v>
      </c>
      <c r="E86" s="181" t="s">
        <v>55</v>
      </c>
      <c r="F86" s="181" t="s">
        <v>56</v>
      </c>
      <c r="G86" s="181" t="s">
        <v>110</v>
      </c>
      <c r="H86" s="181" t="s">
        <v>111</v>
      </c>
      <c r="I86" s="181" t="s">
        <v>112</v>
      </c>
      <c r="J86" s="181" t="s">
        <v>103</v>
      </c>
      <c r="K86" s="182" t="s">
        <v>113</v>
      </c>
      <c r="L86" s="183"/>
      <c r="M86" s="93" t="s">
        <v>19</v>
      </c>
      <c r="N86" s="94" t="s">
        <v>44</v>
      </c>
      <c r="O86" s="94" t="s">
        <v>114</v>
      </c>
      <c r="P86" s="94" t="s">
        <v>115</v>
      </c>
      <c r="Q86" s="94" t="s">
        <v>116</v>
      </c>
      <c r="R86" s="94" t="s">
        <v>117</v>
      </c>
      <c r="S86" s="94" t="s">
        <v>118</v>
      </c>
      <c r="T86" s="95" t="s">
        <v>119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120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0</v>
      </c>
      <c r="S87" s="97"/>
      <c r="T87" s="187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73</v>
      </c>
      <c r="AU87" s="18" t="s">
        <v>104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73</v>
      </c>
      <c r="E88" s="192" t="s">
        <v>121</v>
      </c>
      <c r="F88" s="192" t="s">
        <v>122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P89+P118+P140+P183+P217+P235+P301</f>
        <v>0</v>
      </c>
      <c r="Q88" s="197"/>
      <c r="R88" s="198">
        <f>R89+R118+R140+R183+R217+R235+R301</f>
        <v>0</v>
      </c>
      <c r="S88" s="197"/>
      <c r="T88" s="199">
        <f>T89+T118+T140+T183+T217+T235+T301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82</v>
      </c>
      <c r="AT88" s="201" t="s">
        <v>73</v>
      </c>
      <c r="AU88" s="201" t="s">
        <v>74</v>
      </c>
      <c r="AY88" s="200" t="s">
        <v>123</v>
      </c>
      <c r="BK88" s="202">
        <f>BK89+BK118+BK140+BK183+BK217+BK235+BK301</f>
        <v>0</v>
      </c>
    </row>
    <row r="89" s="12" customFormat="1" ht="22.8" customHeight="1">
      <c r="A89" s="12"/>
      <c r="B89" s="189"/>
      <c r="C89" s="190"/>
      <c r="D89" s="191" t="s">
        <v>73</v>
      </c>
      <c r="E89" s="203" t="s">
        <v>82</v>
      </c>
      <c r="F89" s="203" t="s">
        <v>124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SUM(P90:P117)</f>
        <v>0</v>
      </c>
      <c r="Q89" s="197"/>
      <c r="R89" s="198">
        <f>SUM(R90:R117)</f>
        <v>0</v>
      </c>
      <c r="S89" s="197"/>
      <c r="T89" s="199">
        <f>SUM(T90:T117)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82</v>
      </c>
      <c r="AT89" s="201" t="s">
        <v>73</v>
      </c>
      <c r="AU89" s="201" t="s">
        <v>82</v>
      </c>
      <c r="AY89" s="200" t="s">
        <v>123</v>
      </c>
      <c r="BK89" s="202">
        <f>SUM(BK90:BK117)</f>
        <v>0</v>
      </c>
    </row>
    <row r="90" s="2" customFormat="1" ht="16.5" customHeight="1">
      <c r="A90" s="39"/>
      <c r="B90" s="40"/>
      <c r="C90" s="205" t="s">
        <v>82</v>
      </c>
      <c r="D90" s="205" t="s">
        <v>125</v>
      </c>
      <c r="E90" s="206" t="s">
        <v>417</v>
      </c>
      <c r="F90" s="207" t="s">
        <v>418</v>
      </c>
      <c r="G90" s="208" t="s">
        <v>338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130</v>
      </c>
      <c r="AT90" s="216" t="s">
        <v>125</v>
      </c>
      <c r="AU90" s="216" t="s">
        <v>84</v>
      </c>
      <c r="AY90" s="18" t="s">
        <v>123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130</v>
      </c>
      <c r="BM90" s="216" t="s">
        <v>84</v>
      </c>
    </row>
    <row r="91" s="2" customFormat="1">
      <c r="A91" s="39"/>
      <c r="B91" s="40"/>
      <c r="C91" s="41"/>
      <c r="D91" s="218" t="s">
        <v>131</v>
      </c>
      <c r="E91" s="41"/>
      <c r="F91" s="219" t="s">
        <v>418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131</v>
      </c>
      <c r="AU91" s="18" t="s">
        <v>84</v>
      </c>
    </row>
    <row r="92" s="2" customFormat="1">
      <c r="A92" s="39"/>
      <c r="B92" s="40"/>
      <c r="C92" s="41"/>
      <c r="D92" s="218" t="s">
        <v>173</v>
      </c>
      <c r="E92" s="41"/>
      <c r="F92" s="267" t="s">
        <v>419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173</v>
      </c>
      <c r="AU92" s="18" t="s">
        <v>84</v>
      </c>
    </row>
    <row r="93" s="2" customFormat="1" ht="16.5" customHeight="1">
      <c r="A93" s="39"/>
      <c r="B93" s="40"/>
      <c r="C93" s="205" t="s">
        <v>84</v>
      </c>
      <c r="D93" s="205" t="s">
        <v>125</v>
      </c>
      <c r="E93" s="206" t="s">
        <v>420</v>
      </c>
      <c r="F93" s="207" t="s">
        <v>421</v>
      </c>
      <c r="G93" s="208" t="s">
        <v>128</v>
      </c>
      <c r="H93" s="209">
        <v>333</v>
      </c>
      <c r="I93" s="210"/>
      <c r="J93" s="211">
        <f>ROUND(I93*H93,2)</f>
        <v>0</v>
      </c>
      <c r="K93" s="207" t="s">
        <v>129</v>
      </c>
      <c r="L93" s="45"/>
      <c r="M93" s="212" t="s">
        <v>19</v>
      </c>
      <c r="N93" s="213" t="s">
        <v>45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130</v>
      </c>
      <c r="AT93" s="216" t="s">
        <v>125</v>
      </c>
      <c r="AU93" s="216" t="s">
        <v>84</v>
      </c>
      <c r="AY93" s="18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82</v>
      </c>
      <c r="BK93" s="217">
        <f>ROUND(I93*H93,2)</f>
        <v>0</v>
      </c>
      <c r="BL93" s="18" t="s">
        <v>130</v>
      </c>
      <c r="BM93" s="216" t="s">
        <v>130</v>
      </c>
    </row>
    <row r="94" s="2" customFormat="1">
      <c r="A94" s="39"/>
      <c r="B94" s="40"/>
      <c r="C94" s="41"/>
      <c r="D94" s="218" t="s">
        <v>131</v>
      </c>
      <c r="E94" s="41"/>
      <c r="F94" s="219" t="s">
        <v>422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131</v>
      </c>
      <c r="AU94" s="18" t="s">
        <v>84</v>
      </c>
    </row>
    <row r="95" s="2" customFormat="1">
      <c r="A95" s="39"/>
      <c r="B95" s="40"/>
      <c r="C95" s="41"/>
      <c r="D95" s="223" t="s">
        <v>133</v>
      </c>
      <c r="E95" s="41"/>
      <c r="F95" s="224" t="s">
        <v>423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84</v>
      </c>
    </row>
    <row r="96" s="13" customFormat="1">
      <c r="A96" s="13"/>
      <c r="B96" s="225"/>
      <c r="C96" s="226"/>
      <c r="D96" s="218" t="s">
        <v>135</v>
      </c>
      <c r="E96" s="227" t="s">
        <v>19</v>
      </c>
      <c r="F96" s="228" t="s">
        <v>424</v>
      </c>
      <c r="G96" s="226"/>
      <c r="H96" s="227" t="s">
        <v>19</v>
      </c>
      <c r="I96" s="229"/>
      <c r="J96" s="226"/>
      <c r="K96" s="226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135</v>
      </c>
      <c r="AU96" s="234" t="s">
        <v>84</v>
      </c>
      <c r="AV96" s="13" t="s">
        <v>82</v>
      </c>
      <c r="AW96" s="13" t="s">
        <v>34</v>
      </c>
      <c r="AX96" s="13" t="s">
        <v>74</v>
      </c>
      <c r="AY96" s="234" t="s">
        <v>123</v>
      </c>
    </row>
    <row r="97" s="13" customFormat="1">
      <c r="A97" s="13"/>
      <c r="B97" s="225"/>
      <c r="C97" s="226"/>
      <c r="D97" s="218" t="s">
        <v>135</v>
      </c>
      <c r="E97" s="227" t="s">
        <v>19</v>
      </c>
      <c r="F97" s="228" t="s">
        <v>425</v>
      </c>
      <c r="G97" s="226"/>
      <c r="H97" s="227" t="s">
        <v>19</v>
      </c>
      <c r="I97" s="229"/>
      <c r="J97" s="226"/>
      <c r="K97" s="226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135</v>
      </c>
      <c r="AU97" s="234" t="s">
        <v>84</v>
      </c>
      <c r="AV97" s="13" t="s">
        <v>82</v>
      </c>
      <c r="AW97" s="13" t="s">
        <v>34</v>
      </c>
      <c r="AX97" s="13" t="s">
        <v>74</v>
      </c>
      <c r="AY97" s="234" t="s">
        <v>123</v>
      </c>
    </row>
    <row r="98" s="14" customFormat="1">
      <c r="A98" s="14"/>
      <c r="B98" s="235"/>
      <c r="C98" s="236"/>
      <c r="D98" s="218" t="s">
        <v>135</v>
      </c>
      <c r="E98" s="237" t="s">
        <v>19</v>
      </c>
      <c r="F98" s="238" t="s">
        <v>426</v>
      </c>
      <c r="G98" s="236"/>
      <c r="H98" s="239">
        <v>333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135</v>
      </c>
      <c r="AU98" s="245" t="s">
        <v>84</v>
      </c>
      <c r="AV98" s="14" t="s">
        <v>84</v>
      </c>
      <c r="AW98" s="14" t="s">
        <v>34</v>
      </c>
      <c r="AX98" s="14" t="s">
        <v>74</v>
      </c>
      <c r="AY98" s="245" t="s">
        <v>123</v>
      </c>
    </row>
    <row r="99" s="15" customFormat="1">
      <c r="A99" s="15"/>
      <c r="B99" s="246"/>
      <c r="C99" s="247"/>
      <c r="D99" s="218" t="s">
        <v>135</v>
      </c>
      <c r="E99" s="248" t="s">
        <v>19</v>
      </c>
      <c r="F99" s="249" t="s">
        <v>138</v>
      </c>
      <c r="G99" s="247"/>
      <c r="H99" s="250">
        <v>333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135</v>
      </c>
      <c r="AU99" s="256" t="s">
        <v>84</v>
      </c>
      <c r="AV99" s="15" t="s">
        <v>130</v>
      </c>
      <c r="AW99" s="15" t="s">
        <v>34</v>
      </c>
      <c r="AX99" s="15" t="s">
        <v>82</v>
      </c>
      <c r="AY99" s="256" t="s">
        <v>123</v>
      </c>
    </row>
    <row r="100" s="2" customFormat="1" ht="21.75" customHeight="1">
      <c r="A100" s="39"/>
      <c r="B100" s="40"/>
      <c r="C100" s="205" t="s">
        <v>147</v>
      </c>
      <c r="D100" s="205" t="s">
        <v>125</v>
      </c>
      <c r="E100" s="206" t="s">
        <v>427</v>
      </c>
      <c r="F100" s="207" t="s">
        <v>428</v>
      </c>
      <c r="G100" s="208" t="s">
        <v>128</v>
      </c>
      <c r="H100" s="209">
        <v>333</v>
      </c>
      <c r="I100" s="210"/>
      <c r="J100" s="211">
        <f>ROUND(I100*H100,2)</f>
        <v>0</v>
      </c>
      <c r="K100" s="207" t="s">
        <v>129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130</v>
      </c>
      <c r="AT100" s="216" t="s">
        <v>125</v>
      </c>
      <c r="AU100" s="216" t="s">
        <v>84</v>
      </c>
      <c r="AY100" s="18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130</v>
      </c>
      <c r="BM100" s="216" t="s">
        <v>150</v>
      </c>
    </row>
    <row r="101" s="2" customFormat="1">
      <c r="A101" s="39"/>
      <c r="B101" s="40"/>
      <c r="C101" s="41"/>
      <c r="D101" s="218" t="s">
        <v>131</v>
      </c>
      <c r="E101" s="41"/>
      <c r="F101" s="219" t="s">
        <v>429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131</v>
      </c>
      <c r="AU101" s="18" t="s">
        <v>84</v>
      </c>
    </row>
    <row r="102" s="2" customFormat="1">
      <c r="A102" s="39"/>
      <c r="B102" s="40"/>
      <c r="C102" s="41"/>
      <c r="D102" s="223" t="s">
        <v>133</v>
      </c>
      <c r="E102" s="41"/>
      <c r="F102" s="224" t="s">
        <v>430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84</v>
      </c>
    </row>
    <row r="103" s="13" customFormat="1">
      <c r="A103" s="13"/>
      <c r="B103" s="225"/>
      <c r="C103" s="226"/>
      <c r="D103" s="218" t="s">
        <v>135</v>
      </c>
      <c r="E103" s="227" t="s">
        <v>19</v>
      </c>
      <c r="F103" s="228" t="s">
        <v>424</v>
      </c>
      <c r="G103" s="226"/>
      <c r="H103" s="227" t="s">
        <v>19</v>
      </c>
      <c r="I103" s="229"/>
      <c r="J103" s="226"/>
      <c r="K103" s="226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135</v>
      </c>
      <c r="AU103" s="234" t="s">
        <v>84</v>
      </c>
      <c r="AV103" s="13" t="s">
        <v>82</v>
      </c>
      <c r="AW103" s="13" t="s">
        <v>34</v>
      </c>
      <c r="AX103" s="13" t="s">
        <v>74</v>
      </c>
      <c r="AY103" s="234" t="s">
        <v>123</v>
      </c>
    </row>
    <row r="104" s="13" customFormat="1">
      <c r="A104" s="13"/>
      <c r="B104" s="225"/>
      <c r="C104" s="226"/>
      <c r="D104" s="218" t="s">
        <v>135</v>
      </c>
      <c r="E104" s="227" t="s">
        <v>19</v>
      </c>
      <c r="F104" s="228" t="s">
        <v>425</v>
      </c>
      <c r="G104" s="226"/>
      <c r="H104" s="227" t="s">
        <v>19</v>
      </c>
      <c r="I104" s="229"/>
      <c r="J104" s="226"/>
      <c r="K104" s="226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135</v>
      </c>
      <c r="AU104" s="234" t="s">
        <v>84</v>
      </c>
      <c r="AV104" s="13" t="s">
        <v>82</v>
      </c>
      <c r="AW104" s="13" t="s">
        <v>34</v>
      </c>
      <c r="AX104" s="13" t="s">
        <v>74</v>
      </c>
      <c r="AY104" s="234" t="s">
        <v>123</v>
      </c>
    </row>
    <row r="105" s="14" customFormat="1">
      <c r="A105" s="14"/>
      <c r="B105" s="235"/>
      <c r="C105" s="236"/>
      <c r="D105" s="218" t="s">
        <v>135</v>
      </c>
      <c r="E105" s="237" t="s">
        <v>19</v>
      </c>
      <c r="F105" s="238" t="s">
        <v>426</v>
      </c>
      <c r="G105" s="236"/>
      <c r="H105" s="239">
        <v>333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135</v>
      </c>
      <c r="AU105" s="245" t="s">
        <v>84</v>
      </c>
      <c r="AV105" s="14" t="s">
        <v>84</v>
      </c>
      <c r="AW105" s="14" t="s">
        <v>34</v>
      </c>
      <c r="AX105" s="14" t="s">
        <v>74</v>
      </c>
      <c r="AY105" s="245" t="s">
        <v>123</v>
      </c>
    </row>
    <row r="106" s="15" customFormat="1">
      <c r="A106" s="15"/>
      <c r="B106" s="246"/>
      <c r="C106" s="247"/>
      <c r="D106" s="218" t="s">
        <v>135</v>
      </c>
      <c r="E106" s="248" t="s">
        <v>19</v>
      </c>
      <c r="F106" s="249" t="s">
        <v>138</v>
      </c>
      <c r="G106" s="247"/>
      <c r="H106" s="250">
        <v>333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135</v>
      </c>
      <c r="AU106" s="256" t="s">
        <v>84</v>
      </c>
      <c r="AV106" s="15" t="s">
        <v>130</v>
      </c>
      <c r="AW106" s="15" t="s">
        <v>34</v>
      </c>
      <c r="AX106" s="15" t="s">
        <v>82</v>
      </c>
      <c r="AY106" s="256" t="s">
        <v>123</v>
      </c>
    </row>
    <row r="107" s="2" customFormat="1" ht="16.5" customHeight="1">
      <c r="A107" s="39"/>
      <c r="B107" s="40"/>
      <c r="C107" s="205" t="s">
        <v>130</v>
      </c>
      <c r="D107" s="205" t="s">
        <v>125</v>
      </c>
      <c r="E107" s="206" t="s">
        <v>248</v>
      </c>
      <c r="F107" s="207" t="s">
        <v>249</v>
      </c>
      <c r="G107" s="208" t="s">
        <v>128</v>
      </c>
      <c r="H107" s="209">
        <v>333</v>
      </c>
      <c r="I107" s="210"/>
      <c r="J107" s="211">
        <f>ROUND(I107*H107,2)</f>
        <v>0</v>
      </c>
      <c r="K107" s="207" t="s">
        <v>129</v>
      </c>
      <c r="L107" s="45"/>
      <c r="M107" s="212" t="s">
        <v>19</v>
      </c>
      <c r="N107" s="213" t="s">
        <v>45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130</v>
      </c>
      <c r="AT107" s="216" t="s">
        <v>125</v>
      </c>
      <c r="AU107" s="216" t="s">
        <v>84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82</v>
      </c>
      <c r="BK107" s="217">
        <f>ROUND(I107*H107,2)</f>
        <v>0</v>
      </c>
      <c r="BL107" s="18" t="s">
        <v>130</v>
      </c>
      <c r="BM107" s="216" t="s">
        <v>158</v>
      </c>
    </row>
    <row r="108" s="2" customFormat="1">
      <c r="A108" s="39"/>
      <c r="B108" s="40"/>
      <c r="C108" s="41"/>
      <c r="D108" s="218" t="s">
        <v>131</v>
      </c>
      <c r="E108" s="41"/>
      <c r="F108" s="219" t="s">
        <v>251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131</v>
      </c>
      <c r="AU108" s="18" t="s">
        <v>84</v>
      </c>
    </row>
    <row r="109" s="2" customFormat="1">
      <c r="A109" s="39"/>
      <c r="B109" s="40"/>
      <c r="C109" s="41"/>
      <c r="D109" s="223" t="s">
        <v>133</v>
      </c>
      <c r="E109" s="41"/>
      <c r="F109" s="224" t="s">
        <v>252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133</v>
      </c>
      <c r="AU109" s="18" t="s">
        <v>84</v>
      </c>
    </row>
    <row r="110" s="13" customFormat="1">
      <c r="A110" s="13"/>
      <c r="B110" s="225"/>
      <c r="C110" s="226"/>
      <c r="D110" s="218" t="s">
        <v>135</v>
      </c>
      <c r="E110" s="227" t="s">
        <v>19</v>
      </c>
      <c r="F110" s="228" t="s">
        <v>431</v>
      </c>
      <c r="G110" s="226"/>
      <c r="H110" s="227" t="s">
        <v>19</v>
      </c>
      <c r="I110" s="229"/>
      <c r="J110" s="226"/>
      <c r="K110" s="226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135</v>
      </c>
      <c r="AU110" s="234" t="s">
        <v>84</v>
      </c>
      <c r="AV110" s="13" t="s">
        <v>82</v>
      </c>
      <c r="AW110" s="13" t="s">
        <v>34</v>
      </c>
      <c r="AX110" s="13" t="s">
        <v>74</v>
      </c>
      <c r="AY110" s="234" t="s">
        <v>123</v>
      </c>
    </row>
    <row r="111" s="13" customFormat="1">
      <c r="A111" s="13"/>
      <c r="B111" s="225"/>
      <c r="C111" s="226"/>
      <c r="D111" s="218" t="s">
        <v>135</v>
      </c>
      <c r="E111" s="227" t="s">
        <v>19</v>
      </c>
      <c r="F111" s="228" t="s">
        <v>432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135</v>
      </c>
      <c r="AU111" s="234" t="s">
        <v>84</v>
      </c>
      <c r="AV111" s="13" t="s">
        <v>82</v>
      </c>
      <c r="AW111" s="13" t="s">
        <v>34</v>
      </c>
      <c r="AX111" s="13" t="s">
        <v>74</v>
      </c>
      <c r="AY111" s="234" t="s">
        <v>123</v>
      </c>
    </row>
    <row r="112" s="14" customFormat="1">
      <c r="A112" s="14"/>
      <c r="B112" s="235"/>
      <c r="C112" s="236"/>
      <c r="D112" s="218" t="s">
        <v>135</v>
      </c>
      <c r="E112" s="237" t="s">
        <v>19</v>
      </c>
      <c r="F112" s="238" t="s">
        <v>426</v>
      </c>
      <c r="G112" s="236"/>
      <c r="H112" s="239">
        <v>333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135</v>
      </c>
      <c r="AU112" s="245" t="s">
        <v>84</v>
      </c>
      <c r="AV112" s="14" t="s">
        <v>84</v>
      </c>
      <c r="AW112" s="14" t="s">
        <v>34</v>
      </c>
      <c r="AX112" s="14" t="s">
        <v>74</v>
      </c>
      <c r="AY112" s="245" t="s">
        <v>123</v>
      </c>
    </row>
    <row r="113" s="15" customFormat="1">
      <c r="A113" s="15"/>
      <c r="B113" s="246"/>
      <c r="C113" s="247"/>
      <c r="D113" s="218" t="s">
        <v>135</v>
      </c>
      <c r="E113" s="248" t="s">
        <v>19</v>
      </c>
      <c r="F113" s="249" t="s">
        <v>138</v>
      </c>
      <c r="G113" s="247"/>
      <c r="H113" s="250">
        <v>333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135</v>
      </c>
      <c r="AU113" s="256" t="s">
        <v>84</v>
      </c>
      <c r="AV113" s="15" t="s">
        <v>130</v>
      </c>
      <c r="AW113" s="15" t="s">
        <v>34</v>
      </c>
      <c r="AX113" s="15" t="s">
        <v>82</v>
      </c>
      <c r="AY113" s="256" t="s">
        <v>123</v>
      </c>
    </row>
    <row r="114" s="2" customFormat="1" ht="16.5" customHeight="1">
      <c r="A114" s="39"/>
      <c r="B114" s="40"/>
      <c r="C114" s="257" t="s">
        <v>162</v>
      </c>
      <c r="D114" s="257" t="s">
        <v>168</v>
      </c>
      <c r="E114" s="258" t="s">
        <v>256</v>
      </c>
      <c r="F114" s="259" t="s">
        <v>257</v>
      </c>
      <c r="G114" s="260" t="s">
        <v>258</v>
      </c>
      <c r="H114" s="261">
        <v>4.9950000000000001</v>
      </c>
      <c r="I114" s="262"/>
      <c r="J114" s="263">
        <f>ROUND(I114*H114,2)</f>
        <v>0</v>
      </c>
      <c r="K114" s="259" t="s">
        <v>129</v>
      </c>
      <c r="L114" s="264"/>
      <c r="M114" s="265" t="s">
        <v>19</v>
      </c>
      <c r="N114" s="266" t="s">
        <v>45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158</v>
      </c>
      <c r="AT114" s="216" t="s">
        <v>168</v>
      </c>
      <c r="AU114" s="216" t="s">
        <v>84</v>
      </c>
      <c r="AY114" s="18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130</v>
      </c>
      <c r="BM114" s="216" t="s">
        <v>166</v>
      </c>
    </row>
    <row r="115" s="2" customFormat="1">
      <c r="A115" s="39"/>
      <c r="B115" s="40"/>
      <c r="C115" s="41"/>
      <c r="D115" s="218" t="s">
        <v>131</v>
      </c>
      <c r="E115" s="41"/>
      <c r="F115" s="219" t="s">
        <v>257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131</v>
      </c>
      <c r="AU115" s="18" t="s">
        <v>84</v>
      </c>
    </row>
    <row r="116" s="14" customFormat="1">
      <c r="A116" s="14"/>
      <c r="B116" s="235"/>
      <c r="C116" s="236"/>
      <c r="D116" s="218" t="s">
        <v>135</v>
      </c>
      <c r="E116" s="237" t="s">
        <v>19</v>
      </c>
      <c r="F116" s="238" t="s">
        <v>433</v>
      </c>
      <c r="G116" s="236"/>
      <c r="H116" s="239">
        <v>4.9950000000000001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135</v>
      </c>
      <c r="AU116" s="245" t="s">
        <v>84</v>
      </c>
      <c r="AV116" s="14" t="s">
        <v>84</v>
      </c>
      <c r="AW116" s="14" t="s">
        <v>34</v>
      </c>
      <c r="AX116" s="14" t="s">
        <v>74</v>
      </c>
      <c r="AY116" s="245" t="s">
        <v>123</v>
      </c>
    </row>
    <row r="117" s="15" customFormat="1">
      <c r="A117" s="15"/>
      <c r="B117" s="246"/>
      <c r="C117" s="247"/>
      <c r="D117" s="218" t="s">
        <v>135</v>
      </c>
      <c r="E117" s="248" t="s">
        <v>19</v>
      </c>
      <c r="F117" s="249" t="s">
        <v>138</v>
      </c>
      <c r="G117" s="247"/>
      <c r="H117" s="250">
        <v>4.9950000000000001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135</v>
      </c>
      <c r="AU117" s="256" t="s">
        <v>84</v>
      </c>
      <c r="AV117" s="15" t="s">
        <v>130</v>
      </c>
      <c r="AW117" s="15" t="s">
        <v>34</v>
      </c>
      <c r="AX117" s="15" t="s">
        <v>82</v>
      </c>
      <c r="AY117" s="256" t="s">
        <v>123</v>
      </c>
    </row>
    <row r="118" s="12" customFormat="1" ht="22.8" customHeight="1">
      <c r="A118" s="12"/>
      <c r="B118" s="189"/>
      <c r="C118" s="190"/>
      <c r="D118" s="191" t="s">
        <v>73</v>
      </c>
      <c r="E118" s="203" t="s">
        <v>434</v>
      </c>
      <c r="F118" s="203" t="s">
        <v>435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SUM(P119:P139)</f>
        <v>0</v>
      </c>
      <c r="Q118" s="197"/>
      <c r="R118" s="198">
        <f>SUM(R119:R139)</f>
        <v>0</v>
      </c>
      <c r="S118" s="197"/>
      <c r="T118" s="199">
        <f>SUM(T119:T139)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0" t="s">
        <v>82</v>
      </c>
      <c r="AT118" s="201" t="s">
        <v>73</v>
      </c>
      <c r="AU118" s="201" t="s">
        <v>82</v>
      </c>
      <c r="AY118" s="200" t="s">
        <v>123</v>
      </c>
      <c r="BK118" s="202">
        <f>SUM(BK119:BK139)</f>
        <v>0</v>
      </c>
    </row>
    <row r="119" s="2" customFormat="1" ht="21.75" customHeight="1">
      <c r="A119" s="39"/>
      <c r="B119" s="40"/>
      <c r="C119" s="205" t="s">
        <v>150</v>
      </c>
      <c r="D119" s="205" t="s">
        <v>125</v>
      </c>
      <c r="E119" s="206" t="s">
        <v>148</v>
      </c>
      <c r="F119" s="207" t="s">
        <v>149</v>
      </c>
      <c r="G119" s="208" t="s">
        <v>141</v>
      </c>
      <c r="H119" s="209">
        <v>271</v>
      </c>
      <c r="I119" s="210"/>
      <c r="J119" s="211">
        <f>ROUND(I119*H119,2)</f>
        <v>0</v>
      </c>
      <c r="K119" s="207" t="s">
        <v>129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130</v>
      </c>
      <c r="AT119" s="216" t="s">
        <v>125</v>
      </c>
      <c r="AU119" s="216" t="s">
        <v>84</v>
      </c>
      <c r="AY119" s="18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130</v>
      </c>
      <c r="BM119" s="216" t="s">
        <v>172</v>
      </c>
    </row>
    <row r="120" s="2" customFormat="1">
      <c r="A120" s="39"/>
      <c r="B120" s="40"/>
      <c r="C120" s="41"/>
      <c r="D120" s="218" t="s">
        <v>131</v>
      </c>
      <c r="E120" s="41"/>
      <c r="F120" s="219" t="s">
        <v>151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131</v>
      </c>
      <c r="AU120" s="18" t="s">
        <v>84</v>
      </c>
    </row>
    <row r="121" s="2" customFormat="1">
      <c r="A121" s="39"/>
      <c r="B121" s="40"/>
      <c r="C121" s="41"/>
      <c r="D121" s="223" t="s">
        <v>133</v>
      </c>
      <c r="E121" s="41"/>
      <c r="F121" s="224" t="s">
        <v>152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133</v>
      </c>
      <c r="AU121" s="18" t="s">
        <v>84</v>
      </c>
    </row>
    <row r="122" s="13" customFormat="1">
      <c r="A122" s="13"/>
      <c r="B122" s="225"/>
      <c r="C122" s="226"/>
      <c r="D122" s="218" t="s">
        <v>135</v>
      </c>
      <c r="E122" s="227" t="s">
        <v>19</v>
      </c>
      <c r="F122" s="228" t="s">
        <v>153</v>
      </c>
      <c r="G122" s="226"/>
      <c r="H122" s="227" t="s">
        <v>19</v>
      </c>
      <c r="I122" s="229"/>
      <c r="J122" s="226"/>
      <c r="K122" s="226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135</v>
      </c>
      <c r="AU122" s="234" t="s">
        <v>84</v>
      </c>
      <c r="AV122" s="13" t="s">
        <v>82</v>
      </c>
      <c r="AW122" s="13" t="s">
        <v>34</v>
      </c>
      <c r="AX122" s="13" t="s">
        <v>74</v>
      </c>
      <c r="AY122" s="234" t="s">
        <v>123</v>
      </c>
    </row>
    <row r="123" s="13" customFormat="1">
      <c r="A123" s="13"/>
      <c r="B123" s="225"/>
      <c r="C123" s="226"/>
      <c r="D123" s="218" t="s">
        <v>135</v>
      </c>
      <c r="E123" s="227" t="s">
        <v>19</v>
      </c>
      <c r="F123" s="228" t="s">
        <v>436</v>
      </c>
      <c r="G123" s="226"/>
      <c r="H123" s="227" t="s">
        <v>19</v>
      </c>
      <c r="I123" s="229"/>
      <c r="J123" s="226"/>
      <c r="K123" s="226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135</v>
      </c>
      <c r="AU123" s="234" t="s">
        <v>84</v>
      </c>
      <c r="AV123" s="13" t="s">
        <v>82</v>
      </c>
      <c r="AW123" s="13" t="s">
        <v>34</v>
      </c>
      <c r="AX123" s="13" t="s">
        <v>74</v>
      </c>
      <c r="AY123" s="234" t="s">
        <v>123</v>
      </c>
    </row>
    <row r="124" s="14" customFormat="1">
      <c r="A124" s="14"/>
      <c r="B124" s="235"/>
      <c r="C124" s="236"/>
      <c r="D124" s="218" t="s">
        <v>135</v>
      </c>
      <c r="E124" s="237" t="s">
        <v>19</v>
      </c>
      <c r="F124" s="238" t="s">
        <v>437</v>
      </c>
      <c r="G124" s="236"/>
      <c r="H124" s="239">
        <v>271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135</v>
      </c>
      <c r="AU124" s="245" t="s">
        <v>84</v>
      </c>
      <c r="AV124" s="14" t="s">
        <v>84</v>
      </c>
      <c r="AW124" s="14" t="s">
        <v>34</v>
      </c>
      <c r="AX124" s="14" t="s">
        <v>74</v>
      </c>
      <c r="AY124" s="245" t="s">
        <v>123</v>
      </c>
    </row>
    <row r="125" s="15" customFormat="1">
      <c r="A125" s="15"/>
      <c r="B125" s="246"/>
      <c r="C125" s="247"/>
      <c r="D125" s="218" t="s">
        <v>135</v>
      </c>
      <c r="E125" s="248" t="s">
        <v>19</v>
      </c>
      <c r="F125" s="249" t="s">
        <v>138</v>
      </c>
      <c r="G125" s="247"/>
      <c r="H125" s="250">
        <v>271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6" t="s">
        <v>135</v>
      </c>
      <c r="AU125" s="256" t="s">
        <v>84</v>
      </c>
      <c r="AV125" s="15" t="s">
        <v>130</v>
      </c>
      <c r="AW125" s="15" t="s">
        <v>34</v>
      </c>
      <c r="AX125" s="15" t="s">
        <v>82</v>
      </c>
      <c r="AY125" s="256" t="s">
        <v>123</v>
      </c>
    </row>
    <row r="126" s="2" customFormat="1" ht="24.15" customHeight="1">
      <c r="A126" s="39"/>
      <c r="B126" s="40"/>
      <c r="C126" s="205" t="s">
        <v>175</v>
      </c>
      <c r="D126" s="205" t="s">
        <v>125</v>
      </c>
      <c r="E126" s="206" t="s">
        <v>156</v>
      </c>
      <c r="F126" s="207" t="s">
        <v>157</v>
      </c>
      <c r="G126" s="208" t="s">
        <v>141</v>
      </c>
      <c r="H126" s="209">
        <v>2168</v>
      </c>
      <c r="I126" s="210"/>
      <c r="J126" s="211">
        <f>ROUND(I126*H126,2)</f>
        <v>0</v>
      </c>
      <c r="K126" s="207" t="s">
        <v>129</v>
      </c>
      <c r="L126" s="45"/>
      <c r="M126" s="212" t="s">
        <v>19</v>
      </c>
      <c r="N126" s="213" t="s">
        <v>45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130</v>
      </c>
      <c r="AT126" s="216" t="s">
        <v>125</v>
      </c>
      <c r="AU126" s="216" t="s">
        <v>84</v>
      </c>
      <c r="AY126" s="18" t="s">
        <v>123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82</v>
      </c>
      <c r="BK126" s="217">
        <f>ROUND(I126*H126,2)</f>
        <v>0</v>
      </c>
      <c r="BL126" s="18" t="s">
        <v>130</v>
      </c>
      <c r="BM126" s="216" t="s">
        <v>178</v>
      </c>
    </row>
    <row r="127" s="2" customFormat="1">
      <c r="A127" s="39"/>
      <c r="B127" s="40"/>
      <c r="C127" s="41"/>
      <c r="D127" s="218" t="s">
        <v>131</v>
      </c>
      <c r="E127" s="41"/>
      <c r="F127" s="219" t="s">
        <v>159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131</v>
      </c>
      <c r="AU127" s="18" t="s">
        <v>84</v>
      </c>
    </row>
    <row r="128" s="2" customFormat="1">
      <c r="A128" s="39"/>
      <c r="B128" s="40"/>
      <c r="C128" s="41"/>
      <c r="D128" s="223" t="s">
        <v>133</v>
      </c>
      <c r="E128" s="41"/>
      <c r="F128" s="224" t="s">
        <v>160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133</v>
      </c>
      <c r="AU128" s="18" t="s">
        <v>84</v>
      </c>
    </row>
    <row r="129" s="13" customFormat="1">
      <c r="A129" s="13"/>
      <c r="B129" s="225"/>
      <c r="C129" s="226"/>
      <c r="D129" s="218" t="s">
        <v>135</v>
      </c>
      <c r="E129" s="227" t="s">
        <v>19</v>
      </c>
      <c r="F129" s="228" t="s">
        <v>153</v>
      </c>
      <c r="G129" s="226"/>
      <c r="H129" s="227" t="s">
        <v>19</v>
      </c>
      <c r="I129" s="229"/>
      <c r="J129" s="226"/>
      <c r="K129" s="226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135</v>
      </c>
      <c r="AU129" s="234" t="s">
        <v>84</v>
      </c>
      <c r="AV129" s="13" t="s">
        <v>82</v>
      </c>
      <c r="AW129" s="13" t="s">
        <v>34</v>
      </c>
      <c r="AX129" s="13" t="s">
        <v>74</v>
      </c>
      <c r="AY129" s="234" t="s">
        <v>123</v>
      </c>
    </row>
    <row r="130" s="13" customFormat="1">
      <c r="A130" s="13"/>
      <c r="B130" s="225"/>
      <c r="C130" s="226"/>
      <c r="D130" s="218" t="s">
        <v>135</v>
      </c>
      <c r="E130" s="227" t="s">
        <v>19</v>
      </c>
      <c r="F130" s="228" t="s">
        <v>436</v>
      </c>
      <c r="G130" s="226"/>
      <c r="H130" s="227" t="s">
        <v>19</v>
      </c>
      <c r="I130" s="229"/>
      <c r="J130" s="226"/>
      <c r="K130" s="226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135</v>
      </c>
      <c r="AU130" s="234" t="s">
        <v>84</v>
      </c>
      <c r="AV130" s="13" t="s">
        <v>82</v>
      </c>
      <c r="AW130" s="13" t="s">
        <v>34</v>
      </c>
      <c r="AX130" s="13" t="s">
        <v>74</v>
      </c>
      <c r="AY130" s="234" t="s">
        <v>123</v>
      </c>
    </row>
    <row r="131" s="14" customFormat="1">
      <c r="A131" s="14"/>
      <c r="B131" s="235"/>
      <c r="C131" s="236"/>
      <c r="D131" s="218" t="s">
        <v>135</v>
      </c>
      <c r="E131" s="237" t="s">
        <v>19</v>
      </c>
      <c r="F131" s="238" t="s">
        <v>438</v>
      </c>
      <c r="G131" s="236"/>
      <c r="H131" s="239">
        <v>2168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135</v>
      </c>
      <c r="AU131" s="245" t="s">
        <v>84</v>
      </c>
      <c r="AV131" s="14" t="s">
        <v>84</v>
      </c>
      <c r="AW131" s="14" t="s">
        <v>34</v>
      </c>
      <c r="AX131" s="14" t="s">
        <v>74</v>
      </c>
      <c r="AY131" s="245" t="s">
        <v>123</v>
      </c>
    </row>
    <row r="132" s="15" customFormat="1">
      <c r="A132" s="15"/>
      <c r="B132" s="246"/>
      <c r="C132" s="247"/>
      <c r="D132" s="218" t="s">
        <v>135</v>
      </c>
      <c r="E132" s="248" t="s">
        <v>19</v>
      </c>
      <c r="F132" s="249" t="s">
        <v>138</v>
      </c>
      <c r="G132" s="247"/>
      <c r="H132" s="250">
        <v>2168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135</v>
      </c>
      <c r="AU132" s="256" t="s">
        <v>84</v>
      </c>
      <c r="AV132" s="15" t="s">
        <v>130</v>
      </c>
      <c r="AW132" s="15" t="s">
        <v>34</v>
      </c>
      <c r="AX132" s="15" t="s">
        <v>82</v>
      </c>
      <c r="AY132" s="256" t="s">
        <v>123</v>
      </c>
    </row>
    <row r="133" s="2" customFormat="1" ht="16.5" customHeight="1">
      <c r="A133" s="39"/>
      <c r="B133" s="40"/>
      <c r="C133" s="205" t="s">
        <v>158</v>
      </c>
      <c r="D133" s="205" t="s">
        <v>125</v>
      </c>
      <c r="E133" s="206" t="s">
        <v>176</v>
      </c>
      <c r="F133" s="207" t="s">
        <v>177</v>
      </c>
      <c r="G133" s="208" t="s">
        <v>141</v>
      </c>
      <c r="H133" s="209">
        <v>271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45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130</v>
      </c>
      <c r="AT133" s="216" t="s">
        <v>125</v>
      </c>
      <c r="AU133" s="216" t="s">
        <v>84</v>
      </c>
      <c r="AY133" s="18" t="s">
        <v>123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82</v>
      </c>
      <c r="BK133" s="217">
        <f>ROUND(I133*H133,2)</f>
        <v>0</v>
      </c>
      <c r="BL133" s="18" t="s">
        <v>130</v>
      </c>
      <c r="BM133" s="216" t="s">
        <v>183</v>
      </c>
    </row>
    <row r="134" s="2" customFormat="1">
      <c r="A134" s="39"/>
      <c r="B134" s="40"/>
      <c r="C134" s="41"/>
      <c r="D134" s="218" t="s">
        <v>131</v>
      </c>
      <c r="E134" s="41"/>
      <c r="F134" s="219" t="s">
        <v>177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84</v>
      </c>
    </row>
    <row r="135" s="2" customFormat="1">
      <c r="A135" s="39"/>
      <c r="B135" s="40"/>
      <c r="C135" s="41"/>
      <c r="D135" s="218" t="s">
        <v>173</v>
      </c>
      <c r="E135" s="41"/>
      <c r="F135" s="267" t="s">
        <v>179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173</v>
      </c>
      <c r="AU135" s="18" t="s">
        <v>84</v>
      </c>
    </row>
    <row r="136" s="13" customFormat="1">
      <c r="A136" s="13"/>
      <c r="B136" s="225"/>
      <c r="C136" s="226"/>
      <c r="D136" s="218" t="s">
        <v>135</v>
      </c>
      <c r="E136" s="227" t="s">
        <v>19</v>
      </c>
      <c r="F136" s="228" t="s">
        <v>153</v>
      </c>
      <c r="G136" s="226"/>
      <c r="H136" s="227" t="s">
        <v>19</v>
      </c>
      <c r="I136" s="229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135</v>
      </c>
      <c r="AU136" s="234" t="s">
        <v>84</v>
      </c>
      <c r="AV136" s="13" t="s">
        <v>82</v>
      </c>
      <c r="AW136" s="13" t="s">
        <v>34</v>
      </c>
      <c r="AX136" s="13" t="s">
        <v>74</v>
      </c>
      <c r="AY136" s="234" t="s">
        <v>123</v>
      </c>
    </row>
    <row r="137" s="13" customFormat="1">
      <c r="A137" s="13"/>
      <c r="B137" s="225"/>
      <c r="C137" s="226"/>
      <c r="D137" s="218" t="s">
        <v>135</v>
      </c>
      <c r="E137" s="227" t="s">
        <v>19</v>
      </c>
      <c r="F137" s="228" t="s">
        <v>436</v>
      </c>
      <c r="G137" s="226"/>
      <c r="H137" s="227" t="s">
        <v>19</v>
      </c>
      <c r="I137" s="229"/>
      <c r="J137" s="226"/>
      <c r="K137" s="226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135</v>
      </c>
      <c r="AU137" s="234" t="s">
        <v>84</v>
      </c>
      <c r="AV137" s="13" t="s">
        <v>82</v>
      </c>
      <c r="AW137" s="13" t="s">
        <v>34</v>
      </c>
      <c r="AX137" s="13" t="s">
        <v>74</v>
      </c>
      <c r="AY137" s="234" t="s">
        <v>123</v>
      </c>
    </row>
    <row r="138" s="14" customFormat="1">
      <c r="A138" s="14"/>
      <c r="B138" s="235"/>
      <c r="C138" s="236"/>
      <c r="D138" s="218" t="s">
        <v>135</v>
      </c>
      <c r="E138" s="237" t="s">
        <v>19</v>
      </c>
      <c r="F138" s="238" t="s">
        <v>437</v>
      </c>
      <c r="G138" s="236"/>
      <c r="H138" s="239">
        <v>271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135</v>
      </c>
      <c r="AU138" s="245" t="s">
        <v>84</v>
      </c>
      <c r="AV138" s="14" t="s">
        <v>84</v>
      </c>
      <c r="AW138" s="14" t="s">
        <v>34</v>
      </c>
      <c r="AX138" s="14" t="s">
        <v>74</v>
      </c>
      <c r="AY138" s="245" t="s">
        <v>123</v>
      </c>
    </row>
    <row r="139" s="15" customFormat="1">
      <c r="A139" s="15"/>
      <c r="B139" s="246"/>
      <c r="C139" s="247"/>
      <c r="D139" s="218" t="s">
        <v>135</v>
      </c>
      <c r="E139" s="248" t="s">
        <v>19</v>
      </c>
      <c r="F139" s="249" t="s">
        <v>138</v>
      </c>
      <c r="G139" s="247"/>
      <c r="H139" s="250">
        <v>271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135</v>
      </c>
      <c r="AU139" s="256" t="s">
        <v>84</v>
      </c>
      <c r="AV139" s="15" t="s">
        <v>130</v>
      </c>
      <c r="AW139" s="15" t="s">
        <v>34</v>
      </c>
      <c r="AX139" s="15" t="s">
        <v>82</v>
      </c>
      <c r="AY139" s="256" t="s">
        <v>123</v>
      </c>
    </row>
    <row r="140" s="12" customFormat="1" ht="22.8" customHeight="1">
      <c r="A140" s="12"/>
      <c r="B140" s="189"/>
      <c r="C140" s="190"/>
      <c r="D140" s="191" t="s">
        <v>73</v>
      </c>
      <c r="E140" s="203" t="s">
        <v>439</v>
      </c>
      <c r="F140" s="203" t="s">
        <v>440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SUM(P141:P182)</f>
        <v>0</v>
      </c>
      <c r="Q140" s="197"/>
      <c r="R140" s="198">
        <f>SUM(R141:R182)</f>
        <v>0</v>
      </c>
      <c r="S140" s="197"/>
      <c r="T140" s="199">
        <f>SUM(T141:T182)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82</v>
      </c>
      <c r="AT140" s="201" t="s">
        <v>73</v>
      </c>
      <c r="AU140" s="201" t="s">
        <v>82</v>
      </c>
      <c r="AY140" s="200" t="s">
        <v>123</v>
      </c>
      <c r="BK140" s="202">
        <f>SUM(BK141:BK182)</f>
        <v>0</v>
      </c>
    </row>
    <row r="141" s="2" customFormat="1" ht="16.5" customHeight="1">
      <c r="A141" s="39"/>
      <c r="B141" s="40"/>
      <c r="C141" s="205" t="s">
        <v>189</v>
      </c>
      <c r="D141" s="205" t="s">
        <v>125</v>
      </c>
      <c r="E141" s="206" t="s">
        <v>441</v>
      </c>
      <c r="F141" s="207" t="s">
        <v>442</v>
      </c>
      <c r="G141" s="208" t="s">
        <v>443</v>
      </c>
      <c r="H141" s="209">
        <v>1.5</v>
      </c>
      <c r="I141" s="210"/>
      <c r="J141" s="211">
        <f>ROUND(I141*H141,2)</f>
        <v>0</v>
      </c>
      <c r="K141" s="207" t="s">
        <v>129</v>
      </c>
      <c r="L141" s="45"/>
      <c r="M141" s="212" t="s">
        <v>19</v>
      </c>
      <c r="N141" s="213" t="s">
        <v>45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130</v>
      </c>
      <c r="AT141" s="216" t="s">
        <v>125</v>
      </c>
      <c r="AU141" s="216" t="s">
        <v>84</v>
      </c>
      <c r="AY141" s="18" t="s">
        <v>123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82</v>
      </c>
      <c r="BK141" s="217">
        <f>ROUND(I141*H141,2)</f>
        <v>0</v>
      </c>
      <c r="BL141" s="18" t="s">
        <v>130</v>
      </c>
      <c r="BM141" s="216" t="s">
        <v>192</v>
      </c>
    </row>
    <row r="142" s="2" customFormat="1">
      <c r="A142" s="39"/>
      <c r="B142" s="40"/>
      <c r="C142" s="41"/>
      <c r="D142" s="218" t="s">
        <v>131</v>
      </c>
      <c r="E142" s="41"/>
      <c r="F142" s="219" t="s">
        <v>444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131</v>
      </c>
      <c r="AU142" s="18" t="s">
        <v>84</v>
      </c>
    </row>
    <row r="143" s="2" customFormat="1">
      <c r="A143" s="39"/>
      <c r="B143" s="40"/>
      <c r="C143" s="41"/>
      <c r="D143" s="223" t="s">
        <v>133</v>
      </c>
      <c r="E143" s="41"/>
      <c r="F143" s="224" t="s">
        <v>445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84</v>
      </c>
    </row>
    <row r="144" s="13" customFormat="1">
      <c r="A144" s="13"/>
      <c r="B144" s="225"/>
      <c r="C144" s="226"/>
      <c r="D144" s="218" t="s">
        <v>135</v>
      </c>
      <c r="E144" s="227" t="s">
        <v>19</v>
      </c>
      <c r="F144" s="228" t="s">
        <v>446</v>
      </c>
      <c r="G144" s="226"/>
      <c r="H144" s="227" t="s">
        <v>19</v>
      </c>
      <c r="I144" s="229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135</v>
      </c>
      <c r="AU144" s="234" t="s">
        <v>84</v>
      </c>
      <c r="AV144" s="13" t="s">
        <v>82</v>
      </c>
      <c r="AW144" s="13" t="s">
        <v>34</v>
      </c>
      <c r="AX144" s="13" t="s">
        <v>74</v>
      </c>
      <c r="AY144" s="234" t="s">
        <v>123</v>
      </c>
    </row>
    <row r="145" s="14" customFormat="1">
      <c r="A145" s="14"/>
      <c r="B145" s="235"/>
      <c r="C145" s="236"/>
      <c r="D145" s="218" t="s">
        <v>135</v>
      </c>
      <c r="E145" s="237" t="s">
        <v>19</v>
      </c>
      <c r="F145" s="238" t="s">
        <v>447</v>
      </c>
      <c r="G145" s="236"/>
      <c r="H145" s="239">
        <v>1.5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135</v>
      </c>
      <c r="AU145" s="245" t="s">
        <v>84</v>
      </c>
      <c r="AV145" s="14" t="s">
        <v>84</v>
      </c>
      <c r="AW145" s="14" t="s">
        <v>34</v>
      </c>
      <c r="AX145" s="14" t="s">
        <v>74</v>
      </c>
      <c r="AY145" s="245" t="s">
        <v>123</v>
      </c>
    </row>
    <row r="146" s="15" customFormat="1">
      <c r="A146" s="15"/>
      <c r="B146" s="246"/>
      <c r="C146" s="247"/>
      <c r="D146" s="218" t="s">
        <v>135</v>
      </c>
      <c r="E146" s="248" t="s">
        <v>19</v>
      </c>
      <c r="F146" s="249" t="s">
        <v>138</v>
      </c>
      <c r="G146" s="247"/>
      <c r="H146" s="250">
        <v>1.5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135</v>
      </c>
      <c r="AU146" s="256" t="s">
        <v>84</v>
      </c>
      <c r="AV146" s="15" t="s">
        <v>130</v>
      </c>
      <c r="AW146" s="15" t="s">
        <v>34</v>
      </c>
      <c r="AX146" s="15" t="s">
        <v>82</v>
      </c>
      <c r="AY146" s="256" t="s">
        <v>123</v>
      </c>
    </row>
    <row r="147" s="2" customFormat="1" ht="16.5" customHeight="1">
      <c r="A147" s="39"/>
      <c r="B147" s="40"/>
      <c r="C147" s="205" t="s">
        <v>166</v>
      </c>
      <c r="D147" s="205" t="s">
        <v>125</v>
      </c>
      <c r="E147" s="206" t="s">
        <v>448</v>
      </c>
      <c r="F147" s="207" t="s">
        <v>449</v>
      </c>
      <c r="G147" s="208" t="s">
        <v>443</v>
      </c>
      <c r="H147" s="209">
        <v>1.5</v>
      </c>
      <c r="I147" s="210"/>
      <c r="J147" s="211">
        <f>ROUND(I147*H147,2)</f>
        <v>0</v>
      </c>
      <c r="K147" s="207" t="s">
        <v>129</v>
      </c>
      <c r="L147" s="45"/>
      <c r="M147" s="212" t="s">
        <v>19</v>
      </c>
      <c r="N147" s="213" t="s">
        <v>45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130</v>
      </c>
      <c r="AT147" s="216" t="s">
        <v>125</v>
      </c>
      <c r="AU147" s="216" t="s">
        <v>84</v>
      </c>
      <c r="AY147" s="18" t="s">
        <v>123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82</v>
      </c>
      <c r="BK147" s="217">
        <f>ROUND(I147*H147,2)</f>
        <v>0</v>
      </c>
      <c r="BL147" s="18" t="s">
        <v>130</v>
      </c>
      <c r="BM147" s="216" t="s">
        <v>199</v>
      </c>
    </row>
    <row r="148" s="2" customFormat="1">
      <c r="A148" s="39"/>
      <c r="B148" s="40"/>
      <c r="C148" s="41"/>
      <c r="D148" s="218" t="s">
        <v>131</v>
      </c>
      <c r="E148" s="41"/>
      <c r="F148" s="219" t="s">
        <v>450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131</v>
      </c>
      <c r="AU148" s="18" t="s">
        <v>84</v>
      </c>
    </row>
    <row r="149" s="2" customFormat="1">
      <c r="A149" s="39"/>
      <c r="B149" s="40"/>
      <c r="C149" s="41"/>
      <c r="D149" s="223" t="s">
        <v>133</v>
      </c>
      <c r="E149" s="41"/>
      <c r="F149" s="224" t="s">
        <v>451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84</v>
      </c>
    </row>
    <row r="150" s="13" customFormat="1">
      <c r="A150" s="13"/>
      <c r="B150" s="225"/>
      <c r="C150" s="226"/>
      <c r="D150" s="218" t="s">
        <v>135</v>
      </c>
      <c r="E150" s="227" t="s">
        <v>19</v>
      </c>
      <c r="F150" s="228" t="s">
        <v>446</v>
      </c>
      <c r="G150" s="226"/>
      <c r="H150" s="227" t="s">
        <v>19</v>
      </c>
      <c r="I150" s="229"/>
      <c r="J150" s="226"/>
      <c r="K150" s="226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135</v>
      </c>
      <c r="AU150" s="234" t="s">
        <v>84</v>
      </c>
      <c r="AV150" s="13" t="s">
        <v>82</v>
      </c>
      <c r="AW150" s="13" t="s">
        <v>34</v>
      </c>
      <c r="AX150" s="13" t="s">
        <v>74</v>
      </c>
      <c r="AY150" s="234" t="s">
        <v>123</v>
      </c>
    </row>
    <row r="151" s="14" customFormat="1">
      <c r="A151" s="14"/>
      <c r="B151" s="235"/>
      <c r="C151" s="236"/>
      <c r="D151" s="218" t="s">
        <v>135</v>
      </c>
      <c r="E151" s="237" t="s">
        <v>19</v>
      </c>
      <c r="F151" s="238" t="s">
        <v>452</v>
      </c>
      <c r="G151" s="236"/>
      <c r="H151" s="239">
        <v>1.5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135</v>
      </c>
      <c r="AU151" s="245" t="s">
        <v>84</v>
      </c>
      <c r="AV151" s="14" t="s">
        <v>84</v>
      </c>
      <c r="AW151" s="14" t="s">
        <v>34</v>
      </c>
      <c r="AX151" s="14" t="s">
        <v>74</v>
      </c>
      <c r="AY151" s="245" t="s">
        <v>123</v>
      </c>
    </row>
    <row r="152" s="15" customFormat="1">
      <c r="A152" s="15"/>
      <c r="B152" s="246"/>
      <c r="C152" s="247"/>
      <c r="D152" s="218" t="s">
        <v>135</v>
      </c>
      <c r="E152" s="248" t="s">
        <v>19</v>
      </c>
      <c r="F152" s="249" t="s">
        <v>138</v>
      </c>
      <c r="G152" s="247"/>
      <c r="H152" s="250">
        <v>1.5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135</v>
      </c>
      <c r="AU152" s="256" t="s">
        <v>84</v>
      </c>
      <c r="AV152" s="15" t="s">
        <v>130</v>
      </c>
      <c r="AW152" s="15" t="s">
        <v>34</v>
      </c>
      <c r="AX152" s="15" t="s">
        <v>82</v>
      </c>
      <c r="AY152" s="256" t="s">
        <v>123</v>
      </c>
    </row>
    <row r="153" s="2" customFormat="1" ht="16.5" customHeight="1">
      <c r="A153" s="39"/>
      <c r="B153" s="40"/>
      <c r="C153" s="205" t="s">
        <v>201</v>
      </c>
      <c r="D153" s="205" t="s">
        <v>125</v>
      </c>
      <c r="E153" s="206" t="s">
        <v>453</v>
      </c>
      <c r="F153" s="207" t="s">
        <v>454</v>
      </c>
      <c r="G153" s="208" t="s">
        <v>443</v>
      </c>
      <c r="H153" s="209">
        <v>1.5</v>
      </c>
      <c r="I153" s="210"/>
      <c r="J153" s="211">
        <f>ROUND(I153*H153,2)</f>
        <v>0</v>
      </c>
      <c r="K153" s="207" t="s">
        <v>129</v>
      </c>
      <c r="L153" s="45"/>
      <c r="M153" s="212" t="s">
        <v>19</v>
      </c>
      <c r="N153" s="213" t="s">
        <v>45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130</v>
      </c>
      <c r="AT153" s="216" t="s">
        <v>125</v>
      </c>
      <c r="AU153" s="216" t="s">
        <v>84</v>
      </c>
      <c r="AY153" s="18" t="s">
        <v>123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82</v>
      </c>
      <c r="BK153" s="217">
        <f>ROUND(I153*H153,2)</f>
        <v>0</v>
      </c>
      <c r="BL153" s="18" t="s">
        <v>130</v>
      </c>
      <c r="BM153" s="216" t="s">
        <v>204</v>
      </c>
    </row>
    <row r="154" s="2" customFormat="1">
      <c r="A154" s="39"/>
      <c r="B154" s="40"/>
      <c r="C154" s="41"/>
      <c r="D154" s="218" t="s">
        <v>131</v>
      </c>
      <c r="E154" s="41"/>
      <c r="F154" s="219" t="s">
        <v>455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131</v>
      </c>
      <c r="AU154" s="18" t="s">
        <v>84</v>
      </c>
    </row>
    <row r="155" s="2" customFormat="1">
      <c r="A155" s="39"/>
      <c r="B155" s="40"/>
      <c r="C155" s="41"/>
      <c r="D155" s="223" t="s">
        <v>133</v>
      </c>
      <c r="E155" s="41"/>
      <c r="F155" s="224" t="s">
        <v>456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133</v>
      </c>
      <c r="AU155" s="18" t="s">
        <v>84</v>
      </c>
    </row>
    <row r="156" s="13" customFormat="1">
      <c r="A156" s="13"/>
      <c r="B156" s="225"/>
      <c r="C156" s="226"/>
      <c r="D156" s="218" t="s">
        <v>135</v>
      </c>
      <c r="E156" s="227" t="s">
        <v>19</v>
      </c>
      <c r="F156" s="228" t="s">
        <v>446</v>
      </c>
      <c r="G156" s="226"/>
      <c r="H156" s="227" t="s">
        <v>19</v>
      </c>
      <c r="I156" s="229"/>
      <c r="J156" s="226"/>
      <c r="K156" s="226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135</v>
      </c>
      <c r="AU156" s="234" t="s">
        <v>84</v>
      </c>
      <c r="AV156" s="13" t="s">
        <v>82</v>
      </c>
      <c r="AW156" s="13" t="s">
        <v>34</v>
      </c>
      <c r="AX156" s="13" t="s">
        <v>74</v>
      </c>
      <c r="AY156" s="234" t="s">
        <v>123</v>
      </c>
    </row>
    <row r="157" s="14" customFormat="1">
      <c r="A157" s="14"/>
      <c r="B157" s="235"/>
      <c r="C157" s="236"/>
      <c r="D157" s="218" t="s">
        <v>135</v>
      </c>
      <c r="E157" s="237" t="s">
        <v>19</v>
      </c>
      <c r="F157" s="238" t="s">
        <v>457</v>
      </c>
      <c r="G157" s="236"/>
      <c r="H157" s="239">
        <v>1.5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135</v>
      </c>
      <c r="AU157" s="245" t="s">
        <v>84</v>
      </c>
      <c r="AV157" s="14" t="s">
        <v>84</v>
      </c>
      <c r="AW157" s="14" t="s">
        <v>34</v>
      </c>
      <c r="AX157" s="14" t="s">
        <v>74</v>
      </c>
      <c r="AY157" s="245" t="s">
        <v>123</v>
      </c>
    </row>
    <row r="158" s="15" customFormat="1">
      <c r="A158" s="15"/>
      <c r="B158" s="246"/>
      <c r="C158" s="247"/>
      <c r="D158" s="218" t="s">
        <v>135</v>
      </c>
      <c r="E158" s="248" t="s">
        <v>19</v>
      </c>
      <c r="F158" s="249" t="s">
        <v>138</v>
      </c>
      <c r="G158" s="247"/>
      <c r="H158" s="250">
        <v>1.5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6" t="s">
        <v>135</v>
      </c>
      <c r="AU158" s="256" t="s">
        <v>84</v>
      </c>
      <c r="AV158" s="15" t="s">
        <v>130</v>
      </c>
      <c r="AW158" s="15" t="s">
        <v>34</v>
      </c>
      <c r="AX158" s="15" t="s">
        <v>82</v>
      </c>
      <c r="AY158" s="256" t="s">
        <v>123</v>
      </c>
    </row>
    <row r="159" s="2" customFormat="1" ht="16.5" customHeight="1">
      <c r="A159" s="39"/>
      <c r="B159" s="40"/>
      <c r="C159" s="205" t="s">
        <v>172</v>
      </c>
      <c r="D159" s="205" t="s">
        <v>125</v>
      </c>
      <c r="E159" s="206" t="s">
        <v>458</v>
      </c>
      <c r="F159" s="207" t="s">
        <v>459</v>
      </c>
      <c r="G159" s="208" t="s">
        <v>141</v>
      </c>
      <c r="H159" s="209">
        <v>16.800000000000001</v>
      </c>
      <c r="I159" s="210"/>
      <c r="J159" s="211">
        <f>ROUND(I159*H159,2)</f>
        <v>0</v>
      </c>
      <c r="K159" s="207" t="s">
        <v>129</v>
      </c>
      <c r="L159" s="45"/>
      <c r="M159" s="212" t="s">
        <v>19</v>
      </c>
      <c r="N159" s="213" t="s">
        <v>45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130</v>
      </c>
      <c r="AT159" s="216" t="s">
        <v>125</v>
      </c>
      <c r="AU159" s="216" t="s">
        <v>84</v>
      </c>
      <c r="AY159" s="18" t="s">
        <v>123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82</v>
      </c>
      <c r="BK159" s="217">
        <f>ROUND(I159*H159,2)</f>
        <v>0</v>
      </c>
      <c r="BL159" s="18" t="s">
        <v>130</v>
      </c>
      <c r="BM159" s="216" t="s">
        <v>211</v>
      </c>
    </row>
    <row r="160" s="2" customFormat="1">
      <c r="A160" s="39"/>
      <c r="B160" s="40"/>
      <c r="C160" s="41"/>
      <c r="D160" s="218" t="s">
        <v>131</v>
      </c>
      <c r="E160" s="41"/>
      <c r="F160" s="219" t="s">
        <v>460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131</v>
      </c>
      <c r="AU160" s="18" t="s">
        <v>84</v>
      </c>
    </row>
    <row r="161" s="2" customFormat="1">
      <c r="A161" s="39"/>
      <c r="B161" s="40"/>
      <c r="C161" s="41"/>
      <c r="D161" s="223" t="s">
        <v>133</v>
      </c>
      <c r="E161" s="41"/>
      <c r="F161" s="224" t="s">
        <v>461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133</v>
      </c>
      <c r="AU161" s="18" t="s">
        <v>84</v>
      </c>
    </row>
    <row r="162" s="13" customFormat="1">
      <c r="A162" s="13"/>
      <c r="B162" s="225"/>
      <c r="C162" s="226"/>
      <c r="D162" s="218" t="s">
        <v>135</v>
      </c>
      <c r="E162" s="227" t="s">
        <v>19</v>
      </c>
      <c r="F162" s="228" t="s">
        <v>446</v>
      </c>
      <c r="G162" s="226"/>
      <c r="H162" s="227" t="s">
        <v>19</v>
      </c>
      <c r="I162" s="229"/>
      <c r="J162" s="226"/>
      <c r="K162" s="226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135</v>
      </c>
      <c r="AU162" s="234" t="s">
        <v>84</v>
      </c>
      <c r="AV162" s="13" t="s">
        <v>82</v>
      </c>
      <c r="AW162" s="13" t="s">
        <v>34</v>
      </c>
      <c r="AX162" s="13" t="s">
        <v>74</v>
      </c>
      <c r="AY162" s="234" t="s">
        <v>123</v>
      </c>
    </row>
    <row r="163" s="14" customFormat="1">
      <c r="A163" s="14"/>
      <c r="B163" s="235"/>
      <c r="C163" s="236"/>
      <c r="D163" s="218" t="s">
        <v>135</v>
      </c>
      <c r="E163" s="237" t="s">
        <v>19</v>
      </c>
      <c r="F163" s="238" t="s">
        <v>462</v>
      </c>
      <c r="G163" s="236"/>
      <c r="H163" s="239">
        <v>16.800000000000001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135</v>
      </c>
      <c r="AU163" s="245" t="s">
        <v>84</v>
      </c>
      <c r="AV163" s="14" t="s">
        <v>84</v>
      </c>
      <c r="AW163" s="14" t="s">
        <v>34</v>
      </c>
      <c r="AX163" s="14" t="s">
        <v>74</v>
      </c>
      <c r="AY163" s="245" t="s">
        <v>123</v>
      </c>
    </row>
    <row r="164" s="15" customFormat="1">
      <c r="A164" s="15"/>
      <c r="B164" s="246"/>
      <c r="C164" s="247"/>
      <c r="D164" s="218" t="s">
        <v>135</v>
      </c>
      <c r="E164" s="248" t="s">
        <v>19</v>
      </c>
      <c r="F164" s="249" t="s">
        <v>138</v>
      </c>
      <c r="G164" s="247"/>
      <c r="H164" s="250">
        <v>16.800000000000001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135</v>
      </c>
      <c r="AU164" s="256" t="s">
        <v>84</v>
      </c>
      <c r="AV164" s="15" t="s">
        <v>130</v>
      </c>
      <c r="AW164" s="15" t="s">
        <v>34</v>
      </c>
      <c r="AX164" s="15" t="s">
        <v>82</v>
      </c>
      <c r="AY164" s="256" t="s">
        <v>123</v>
      </c>
    </row>
    <row r="165" s="2" customFormat="1" ht="21.75" customHeight="1">
      <c r="A165" s="39"/>
      <c r="B165" s="40"/>
      <c r="C165" s="205" t="s">
        <v>215</v>
      </c>
      <c r="D165" s="205" t="s">
        <v>125</v>
      </c>
      <c r="E165" s="206" t="s">
        <v>463</v>
      </c>
      <c r="F165" s="207" t="s">
        <v>464</v>
      </c>
      <c r="G165" s="208" t="s">
        <v>141</v>
      </c>
      <c r="H165" s="209">
        <v>538.39999999999998</v>
      </c>
      <c r="I165" s="210"/>
      <c r="J165" s="211">
        <f>ROUND(I165*H165,2)</f>
        <v>0</v>
      </c>
      <c r="K165" s="207" t="s">
        <v>129</v>
      </c>
      <c r="L165" s="45"/>
      <c r="M165" s="212" t="s">
        <v>19</v>
      </c>
      <c r="N165" s="213" t="s">
        <v>45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130</v>
      </c>
      <c r="AT165" s="216" t="s">
        <v>125</v>
      </c>
      <c r="AU165" s="216" t="s">
        <v>84</v>
      </c>
      <c r="AY165" s="18" t="s">
        <v>123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82</v>
      </c>
      <c r="BK165" s="217">
        <f>ROUND(I165*H165,2)</f>
        <v>0</v>
      </c>
      <c r="BL165" s="18" t="s">
        <v>130</v>
      </c>
      <c r="BM165" s="216" t="s">
        <v>218</v>
      </c>
    </row>
    <row r="166" s="2" customFormat="1">
      <c r="A166" s="39"/>
      <c r="B166" s="40"/>
      <c r="C166" s="41"/>
      <c r="D166" s="218" t="s">
        <v>131</v>
      </c>
      <c r="E166" s="41"/>
      <c r="F166" s="219" t="s">
        <v>465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131</v>
      </c>
      <c r="AU166" s="18" t="s">
        <v>84</v>
      </c>
    </row>
    <row r="167" s="2" customFormat="1">
      <c r="A167" s="39"/>
      <c r="B167" s="40"/>
      <c r="C167" s="41"/>
      <c r="D167" s="223" t="s">
        <v>133</v>
      </c>
      <c r="E167" s="41"/>
      <c r="F167" s="224" t="s">
        <v>466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133</v>
      </c>
      <c r="AU167" s="18" t="s">
        <v>84</v>
      </c>
    </row>
    <row r="168" s="13" customFormat="1">
      <c r="A168" s="13"/>
      <c r="B168" s="225"/>
      <c r="C168" s="226"/>
      <c r="D168" s="218" t="s">
        <v>135</v>
      </c>
      <c r="E168" s="227" t="s">
        <v>19</v>
      </c>
      <c r="F168" s="228" t="s">
        <v>431</v>
      </c>
      <c r="G168" s="226"/>
      <c r="H168" s="227" t="s">
        <v>19</v>
      </c>
      <c r="I168" s="229"/>
      <c r="J168" s="226"/>
      <c r="K168" s="226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135</v>
      </c>
      <c r="AU168" s="234" t="s">
        <v>84</v>
      </c>
      <c r="AV168" s="13" t="s">
        <v>82</v>
      </c>
      <c r="AW168" s="13" t="s">
        <v>34</v>
      </c>
      <c r="AX168" s="13" t="s">
        <v>74</v>
      </c>
      <c r="AY168" s="234" t="s">
        <v>123</v>
      </c>
    </row>
    <row r="169" s="14" customFormat="1">
      <c r="A169" s="14"/>
      <c r="B169" s="235"/>
      <c r="C169" s="236"/>
      <c r="D169" s="218" t="s">
        <v>135</v>
      </c>
      <c r="E169" s="237" t="s">
        <v>19</v>
      </c>
      <c r="F169" s="238" t="s">
        <v>467</v>
      </c>
      <c r="G169" s="236"/>
      <c r="H169" s="239">
        <v>538.39999999999998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135</v>
      </c>
      <c r="AU169" s="245" t="s">
        <v>84</v>
      </c>
      <c r="AV169" s="14" t="s">
        <v>84</v>
      </c>
      <c r="AW169" s="14" t="s">
        <v>34</v>
      </c>
      <c r="AX169" s="14" t="s">
        <v>74</v>
      </c>
      <c r="AY169" s="245" t="s">
        <v>123</v>
      </c>
    </row>
    <row r="170" s="15" customFormat="1">
      <c r="A170" s="15"/>
      <c r="B170" s="246"/>
      <c r="C170" s="247"/>
      <c r="D170" s="218" t="s">
        <v>135</v>
      </c>
      <c r="E170" s="248" t="s">
        <v>19</v>
      </c>
      <c r="F170" s="249" t="s">
        <v>138</v>
      </c>
      <c r="G170" s="247"/>
      <c r="H170" s="250">
        <v>538.39999999999998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6" t="s">
        <v>135</v>
      </c>
      <c r="AU170" s="256" t="s">
        <v>84</v>
      </c>
      <c r="AV170" s="15" t="s">
        <v>130</v>
      </c>
      <c r="AW170" s="15" t="s">
        <v>34</v>
      </c>
      <c r="AX170" s="15" t="s">
        <v>82</v>
      </c>
      <c r="AY170" s="256" t="s">
        <v>123</v>
      </c>
    </row>
    <row r="171" s="2" customFormat="1" ht="16.5" customHeight="1">
      <c r="A171" s="39"/>
      <c r="B171" s="40"/>
      <c r="C171" s="205" t="s">
        <v>178</v>
      </c>
      <c r="D171" s="205" t="s">
        <v>125</v>
      </c>
      <c r="E171" s="206" t="s">
        <v>468</v>
      </c>
      <c r="F171" s="207" t="s">
        <v>469</v>
      </c>
      <c r="G171" s="208" t="s">
        <v>128</v>
      </c>
      <c r="H171" s="209">
        <v>444</v>
      </c>
      <c r="I171" s="210"/>
      <c r="J171" s="211">
        <f>ROUND(I171*H171,2)</f>
        <v>0</v>
      </c>
      <c r="K171" s="207" t="s">
        <v>129</v>
      </c>
      <c r="L171" s="45"/>
      <c r="M171" s="212" t="s">
        <v>19</v>
      </c>
      <c r="N171" s="213" t="s">
        <v>45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130</v>
      </c>
      <c r="AT171" s="216" t="s">
        <v>125</v>
      </c>
      <c r="AU171" s="216" t="s">
        <v>84</v>
      </c>
      <c r="AY171" s="18" t="s">
        <v>123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82</v>
      </c>
      <c r="BK171" s="217">
        <f>ROUND(I171*H171,2)</f>
        <v>0</v>
      </c>
      <c r="BL171" s="18" t="s">
        <v>130</v>
      </c>
      <c r="BM171" s="216" t="s">
        <v>223</v>
      </c>
    </row>
    <row r="172" s="2" customFormat="1">
      <c r="A172" s="39"/>
      <c r="B172" s="40"/>
      <c r="C172" s="41"/>
      <c r="D172" s="218" t="s">
        <v>131</v>
      </c>
      <c r="E172" s="41"/>
      <c r="F172" s="219" t="s">
        <v>470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131</v>
      </c>
      <c r="AU172" s="18" t="s">
        <v>84</v>
      </c>
    </row>
    <row r="173" s="2" customFormat="1">
      <c r="A173" s="39"/>
      <c r="B173" s="40"/>
      <c r="C173" s="41"/>
      <c r="D173" s="223" t="s">
        <v>133</v>
      </c>
      <c r="E173" s="41"/>
      <c r="F173" s="224" t="s">
        <v>471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133</v>
      </c>
      <c r="AU173" s="18" t="s">
        <v>84</v>
      </c>
    </row>
    <row r="174" s="13" customFormat="1">
      <c r="A174" s="13"/>
      <c r="B174" s="225"/>
      <c r="C174" s="226"/>
      <c r="D174" s="218" t="s">
        <v>135</v>
      </c>
      <c r="E174" s="227" t="s">
        <v>19</v>
      </c>
      <c r="F174" s="228" t="s">
        <v>472</v>
      </c>
      <c r="G174" s="226"/>
      <c r="H174" s="227" t="s">
        <v>19</v>
      </c>
      <c r="I174" s="229"/>
      <c r="J174" s="226"/>
      <c r="K174" s="226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135</v>
      </c>
      <c r="AU174" s="234" t="s">
        <v>84</v>
      </c>
      <c r="AV174" s="13" t="s">
        <v>82</v>
      </c>
      <c r="AW174" s="13" t="s">
        <v>34</v>
      </c>
      <c r="AX174" s="13" t="s">
        <v>74</v>
      </c>
      <c r="AY174" s="234" t="s">
        <v>123</v>
      </c>
    </row>
    <row r="175" s="14" customFormat="1">
      <c r="A175" s="14"/>
      <c r="B175" s="235"/>
      <c r="C175" s="236"/>
      <c r="D175" s="218" t="s">
        <v>135</v>
      </c>
      <c r="E175" s="237" t="s">
        <v>19</v>
      </c>
      <c r="F175" s="238" t="s">
        <v>473</v>
      </c>
      <c r="G175" s="236"/>
      <c r="H175" s="239">
        <v>444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135</v>
      </c>
      <c r="AU175" s="245" t="s">
        <v>84</v>
      </c>
      <c r="AV175" s="14" t="s">
        <v>84</v>
      </c>
      <c r="AW175" s="14" t="s">
        <v>34</v>
      </c>
      <c r="AX175" s="14" t="s">
        <v>74</v>
      </c>
      <c r="AY175" s="245" t="s">
        <v>123</v>
      </c>
    </row>
    <row r="176" s="15" customFormat="1">
      <c r="A176" s="15"/>
      <c r="B176" s="246"/>
      <c r="C176" s="247"/>
      <c r="D176" s="218" t="s">
        <v>135</v>
      </c>
      <c r="E176" s="248" t="s">
        <v>19</v>
      </c>
      <c r="F176" s="249" t="s">
        <v>138</v>
      </c>
      <c r="G176" s="247"/>
      <c r="H176" s="250">
        <v>444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135</v>
      </c>
      <c r="AU176" s="256" t="s">
        <v>84</v>
      </c>
      <c r="AV176" s="15" t="s">
        <v>130</v>
      </c>
      <c r="AW176" s="15" t="s">
        <v>34</v>
      </c>
      <c r="AX176" s="15" t="s">
        <v>82</v>
      </c>
      <c r="AY176" s="256" t="s">
        <v>123</v>
      </c>
    </row>
    <row r="177" s="2" customFormat="1" ht="16.5" customHeight="1">
      <c r="A177" s="39"/>
      <c r="B177" s="40"/>
      <c r="C177" s="205" t="s">
        <v>8</v>
      </c>
      <c r="D177" s="205" t="s">
        <v>125</v>
      </c>
      <c r="E177" s="206" t="s">
        <v>474</v>
      </c>
      <c r="F177" s="207" t="s">
        <v>475</v>
      </c>
      <c r="G177" s="208" t="s">
        <v>128</v>
      </c>
      <c r="H177" s="209">
        <v>444</v>
      </c>
      <c r="I177" s="210"/>
      <c r="J177" s="211">
        <f>ROUND(I177*H177,2)</f>
        <v>0</v>
      </c>
      <c r="K177" s="207" t="s">
        <v>129</v>
      </c>
      <c r="L177" s="45"/>
      <c r="M177" s="212" t="s">
        <v>19</v>
      </c>
      <c r="N177" s="213" t="s">
        <v>45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130</v>
      </c>
      <c r="AT177" s="216" t="s">
        <v>125</v>
      </c>
      <c r="AU177" s="216" t="s">
        <v>84</v>
      </c>
      <c r="AY177" s="18" t="s">
        <v>123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82</v>
      </c>
      <c r="BK177" s="217">
        <f>ROUND(I177*H177,2)</f>
        <v>0</v>
      </c>
      <c r="BL177" s="18" t="s">
        <v>130</v>
      </c>
      <c r="BM177" s="216" t="s">
        <v>226</v>
      </c>
    </row>
    <row r="178" s="2" customFormat="1">
      <c r="A178" s="39"/>
      <c r="B178" s="40"/>
      <c r="C178" s="41"/>
      <c r="D178" s="218" t="s">
        <v>131</v>
      </c>
      <c r="E178" s="41"/>
      <c r="F178" s="219" t="s">
        <v>476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131</v>
      </c>
      <c r="AU178" s="18" t="s">
        <v>84</v>
      </c>
    </row>
    <row r="179" s="2" customFormat="1">
      <c r="A179" s="39"/>
      <c r="B179" s="40"/>
      <c r="C179" s="41"/>
      <c r="D179" s="223" t="s">
        <v>133</v>
      </c>
      <c r="E179" s="41"/>
      <c r="F179" s="224" t="s">
        <v>477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133</v>
      </c>
      <c r="AU179" s="18" t="s">
        <v>84</v>
      </c>
    </row>
    <row r="180" s="13" customFormat="1">
      <c r="A180" s="13"/>
      <c r="B180" s="225"/>
      <c r="C180" s="226"/>
      <c r="D180" s="218" t="s">
        <v>135</v>
      </c>
      <c r="E180" s="227" t="s">
        <v>19</v>
      </c>
      <c r="F180" s="228" t="s">
        <v>472</v>
      </c>
      <c r="G180" s="226"/>
      <c r="H180" s="227" t="s">
        <v>19</v>
      </c>
      <c r="I180" s="229"/>
      <c r="J180" s="226"/>
      <c r="K180" s="226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135</v>
      </c>
      <c r="AU180" s="234" t="s">
        <v>84</v>
      </c>
      <c r="AV180" s="13" t="s">
        <v>82</v>
      </c>
      <c r="AW180" s="13" t="s">
        <v>34</v>
      </c>
      <c r="AX180" s="13" t="s">
        <v>74</v>
      </c>
      <c r="AY180" s="234" t="s">
        <v>123</v>
      </c>
    </row>
    <row r="181" s="14" customFormat="1">
      <c r="A181" s="14"/>
      <c r="B181" s="235"/>
      <c r="C181" s="236"/>
      <c r="D181" s="218" t="s">
        <v>135</v>
      </c>
      <c r="E181" s="237" t="s">
        <v>19</v>
      </c>
      <c r="F181" s="238" t="s">
        <v>473</v>
      </c>
      <c r="G181" s="236"/>
      <c r="H181" s="239">
        <v>444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135</v>
      </c>
      <c r="AU181" s="245" t="s">
        <v>84</v>
      </c>
      <c r="AV181" s="14" t="s">
        <v>84</v>
      </c>
      <c r="AW181" s="14" t="s">
        <v>34</v>
      </c>
      <c r="AX181" s="14" t="s">
        <v>74</v>
      </c>
      <c r="AY181" s="245" t="s">
        <v>123</v>
      </c>
    </row>
    <row r="182" s="15" customFormat="1">
      <c r="A182" s="15"/>
      <c r="B182" s="246"/>
      <c r="C182" s="247"/>
      <c r="D182" s="218" t="s">
        <v>135</v>
      </c>
      <c r="E182" s="248" t="s">
        <v>19</v>
      </c>
      <c r="F182" s="249" t="s">
        <v>138</v>
      </c>
      <c r="G182" s="247"/>
      <c r="H182" s="250">
        <v>444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135</v>
      </c>
      <c r="AU182" s="256" t="s">
        <v>84</v>
      </c>
      <c r="AV182" s="15" t="s">
        <v>130</v>
      </c>
      <c r="AW182" s="15" t="s">
        <v>34</v>
      </c>
      <c r="AX182" s="15" t="s">
        <v>82</v>
      </c>
      <c r="AY182" s="256" t="s">
        <v>123</v>
      </c>
    </row>
    <row r="183" s="12" customFormat="1" ht="22.8" customHeight="1">
      <c r="A183" s="12"/>
      <c r="B183" s="189"/>
      <c r="C183" s="190"/>
      <c r="D183" s="191" t="s">
        <v>73</v>
      </c>
      <c r="E183" s="203" t="s">
        <v>130</v>
      </c>
      <c r="F183" s="203" t="s">
        <v>392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SUM(P184:P216)</f>
        <v>0</v>
      </c>
      <c r="Q183" s="197"/>
      <c r="R183" s="198">
        <f>SUM(R184:R216)</f>
        <v>0</v>
      </c>
      <c r="S183" s="197"/>
      <c r="T183" s="199">
        <f>SUM(T184:T216)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0" t="s">
        <v>82</v>
      </c>
      <c r="AT183" s="201" t="s">
        <v>73</v>
      </c>
      <c r="AU183" s="201" t="s">
        <v>82</v>
      </c>
      <c r="AY183" s="200" t="s">
        <v>123</v>
      </c>
      <c r="BK183" s="202">
        <f>SUM(BK184:BK216)</f>
        <v>0</v>
      </c>
    </row>
    <row r="184" s="2" customFormat="1" ht="16.5" customHeight="1">
      <c r="A184" s="39"/>
      <c r="B184" s="40"/>
      <c r="C184" s="205" t="s">
        <v>183</v>
      </c>
      <c r="D184" s="205" t="s">
        <v>125</v>
      </c>
      <c r="E184" s="206" t="s">
        <v>478</v>
      </c>
      <c r="F184" s="207" t="s">
        <v>479</v>
      </c>
      <c r="G184" s="208" t="s">
        <v>141</v>
      </c>
      <c r="H184" s="209">
        <v>47.880000000000003</v>
      </c>
      <c r="I184" s="210"/>
      <c r="J184" s="211">
        <f>ROUND(I184*H184,2)</f>
        <v>0</v>
      </c>
      <c r="K184" s="207" t="s">
        <v>129</v>
      </c>
      <c r="L184" s="45"/>
      <c r="M184" s="212" t="s">
        <v>19</v>
      </c>
      <c r="N184" s="213" t="s">
        <v>45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130</v>
      </c>
      <c r="AT184" s="216" t="s">
        <v>125</v>
      </c>
      <c r="AU184" s="216" t="s">
        <v>84</v>
      </c>
      <c r="AY184" s="18" t="s">
        <v>123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82</v>
      </c>
      <c r="BK184" s="217">
        <f>ROUND(I184*H184,2)</f>
        <v>0</v>
      </c>
      <c r="BL184" s="18" t="s">
        <v>130</v>
      </c>
      <c r="BM184" s="216" t="s">
        <v>232</v>
      </c>
    </row>
    <row r="185" s="2" customFormat="1">
      <c r="A185" s="39"/>
      <c r="B185" s="40"/>
      <c r="C185" s="41"/>
      <c r="D185" s="218" t="s">
        <v>131</v>
      </c>
      <c r="E185" s="41"/>
      <c r="F185" s="219" t="s">
        <v>480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131</v>
      </c>
      <c r="AU185" s="18" t="s">
        <v>84</v>
      </c>
    </row>
    <row r="186" s="2" customFormat="1">
      <c r="A186" s="39"/>
      <c r="B186" s="40"/>
      <c r="C186" s="41"/>
      <c r="D186" s="223" t="s">
        <v>133</v>
      </c>
      <c r="E186" s="41"/>
      <c r="F186" s="224" t="s">
        <v>481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133</v>
      </c>
      <c r="AU186" s="18" t="s">
        <v>84</v>
      </c>
    </row>
    <row r="187" s="13" customFormat="1">
      <c r="A187" s="13"/>
      <c r="B187" s="225"/>
      <c r="C187" s="226"/>
      <c r="D187" s="218" t="s">
        <v>135</v>
      </c>
      <c r="E187" s="227" t="s">
        <v>19</v>
      </c>
      <c r="F187" s="228" t="s">
        <v>472</v>
      </c>
      <c r="G187" s="226"/>
      <c r="H187" s="227" t="s">
        <v>19</v>
      </c>
      <c r="I187" s="229"/>
      <c r="J187" s="226"/>
      <c r="K187" s="226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135</v>
      </c>
      <c r="AU187" s="234" t="s">
        <v>84</v>
      </c>
      <c r="AV187" s="13" t="s">
        <v>82</v>
      </c>
      <c r="AW187" s="13" t="s">
        <v>34</v>
      </c>
      <c r="AX187" s="13" t="s">
        <v>74</v>
      </c>
      <c r="AY187" s="234" t="s">
        <v>123</v>
      </c>
    </row>
    <row r="188" s="14" customFormat="1">
      <c r="A188" s="14"/>
      <c r="B188" s="235"/>
      <c r="C188" s="236"/>
      <c r="D188" s="218" t="s">
        <v>135</v>
      </c>
      <c r="E188" s="237" t="s">
        <v>19</v>
      </c>
      <c r="F188" s="238" t="s">
        <v>482</v>
      </c>
      <c r="G188" s="236"/>
      <c r="H188" s="239">
        <v>47.880000000000003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135</v>
      </c>
      <c r="AU188" s="245" t="s">
        <v>84</v>
      </c>
      <c r="AV188" s="14" t="s">
        <v>84</v>
      </c>
      <c r="AW188" s="14" t="s">
        <v>34</v>
      </c>
      <c r="AX188" s="14" t="s">
        <v>74</v>
      </c>
      <c r="AY188" s="245" t="s">
        <v>123</v>
      </c>
    </row>
    <row r="189" s="15" customFormat="1">
      <c r="A189" s="15"/>
      <c r="B189" s="246"/>
      <c r="C189" s="247"/>
      <c r="D189" s="218" t="s">
        <v>135</v>
      </c>
      <c r="E189" s="248" t="s">
        <v>19</v>
      </c>
      <c r="F189" s="249" t="s">
        <v>138</v>
      </c>
      <c r="G189" s="247"/>
      <c r="H189" s="250">
        <v>47.880000000000003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6" t="s">
        <v>135</v>
      </c>
      <c r="AU189" s="256" t="s">
        <v>84</v>
      </c>
      <c r="AV189" s="15" t="s">
        <v>130</v>
      </c>
      <c r="AW189" s="15" t="s">
        <v>34</v>
      </c>
      <c r="AX189" s="15" t="s">
        <v>82</v>
      </c>
      <c r="AY189" s="256" t="s">
        <v>123</v>
      </c>
    </row>
    <row r="190" s="2" customFormat="1" ht="16.5" customHeight="1">
      <c r="A190" s="39"/>
      <c r="B190" s="40"/>
      <c r="C190" s="257" t="s">
        <v>233</v>
      </c>
      <c r="D190" s="257" t="s">
        <v>168</v>
      </c>
      <c r="E190" s="258" t="s">
        <v>483</v>
      </c>
      <c r="F190" s="259" t="s">
        <v>484</v>
      </c>
      <c r="G190" s="260" t="s">
        <v>265</v>
      </c>
      <c r="H190" s="261">
        <v>72.778000000000006</v>
      </c>
      <c r="I190" s="262"/>
      <c r="J190" s="263">
        <f>ROUND(I190*H190,2)</f>
        <v>0</v>
      </c>
      <c r="K190" s="259" t="s">
        <v>129</v>
      </c>
      <c r="L190" s="264"/>
      <c r="M190" s="265" t="s">
        <v>19</v>
      </c>
      <c r="N190" s="266" t="s">
        <v>45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158</v>
      </c>
      <c r="AT190" s="216" t="s">
        <v>168</v>
      </c>
      <c r="AU190" s="216" t="s">
        <v>84</v>
      </c>
      <c r="AY190" s="18" t="s">
        <v>123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82</v>
      </c>
      <c r="BK190" s="217">
        <f>ROUND(I190*H190,2)</f>
        <v>0</v>
      </c>
      <c r="BL190" s="18" t="s">
        <v>130</v>
      </c>
      <c r="BM190" s="216" t="s">
        <v>236</v>
      </c>
    </row>
    <row r="191" s="2" customFormat="1">
      <c r="A191" s="39"/>
      <c r="B191" s="40"/>
      <c r="C191" s="41"/>
      <c r="D191" s="218" t="s">
        <v>131</v>
      </c>
      <c r="E191" s="41"/>
      <c r="F191" s="219" t="s">
        <v>484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131</v>
      </c>
      <c r="AU191" s="18" t="s">
        <v>84</v>
      </c>
    </row>
    <row r="192" s="13" customFormat="1">
      <c r="A192" s="13"/>
      <c r="B192" s="225"/>
      <c r="C192" s="226"/>
      <c r="D192" s="218" t="s">
        <v>135</v>
      </c>
      <c r="E192" s="227" t="s">
        <v>19</v>
      </c>
      <c r="F192" s="228" t="s">
        <v>472</v>
      </c>
      <c r="G192" s="226"/>
      <c r="H192" s="227" t="s">
        <v>19</v>
      </c>
      <c r="I192" s="229"/>
      <c r="J192" s="226"/>
      <c r="K192" s="226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135</v>
      </c>
      <c r="AU192" s="234" t="s">
        <v>84</v>
      </c>
      <c r="AV192" s="13" t="s">
        <v>82</v>
      </c>
      <c r="AW192" s="13" t="s">
        <v>34</v>
      </c>
      <c r="AX192" s="13" t="s">
        <v>74</v>
      </c>
      <c r="AY192" s="234" t="s">
        <v>123</v>
      </c>
    </row>
    <row r="193" s="14" customFormat="1">
      <c r="A193" s="14"/>
      <c r="B193" s="235"/>
      <c r="C193" s="236"/>
      <c r="D193" s="218" t="s">
        <v>135</v>
      </c>
      <c r="E193" s="237" t="s">
        <v>19</v>
      </c>
      <c r="F193" s="238" t="s">
        <v>485</v>
      </c>
      <c r="G193" s="236"/>
      <c r="H193" s="239">
        <v>72.778000000000006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135</v>
      </c>
      <c r="AU193" s="245" t="s">
        <v>84</v>
      </c>
      <c r="AV193" s="14" t="s">
        <v>84</v>
      </c>
      <c r="AW193" s="14" t="s">
        <v>34</v>
      </c>
      <c r="AX193" s="14" t="s">
        <v>74</v>
      </c>
      <c r="AY193" s="245" t="s">
        <v>123</v>
      </c>
    </row>
    <row r="194" s="15" customFormat="1">
      <c r="A194" s="15"/>
      <c r="B194" s="246"/>
      <c r="C194" s="247"/>
      <c r="D194" s="218" t="s">
        <v>135</v>
      </c>
      <c r="E194" s="248" t="s">
        <v>19</v>
      </c>
      <c r="F194" s="249" t="s">
        <v>138</v>
      </c>
      <c r="G194" s="247"/>
      <c r="H194" s="250">
        <v>72.778000000000006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135</v>
      </c>
      <c r="AU194" s="256" t="s">
        <v>84</v>
      </c>
      <c r="AV194" s="15" t="s">
        <v>130</v>
      </c>
      <c r="AW194" s="15" t="s">
        <v>34</v>
      </c>
      <c r="AX194" s="15" t="s">
        <v>82</v>
      </c>
      <c r="AY194" s="256" t="s">
        <v>123</v>
      </c>
    </row>
    <row r="195" s="2" customFormat="1" ht="16.5" customHeight="1">
      <c r="A195" s="39"/>
      <c r="B195" s="40"/>
      <c r="C195" s="205" t="s">
        <v>192</v>
      </c>
      <c r="D195" s="205" t="s">
        <v>125</v>
      </c>
      <c r="E195" s="206" t="s">
        <v>486</v>
      </c>
      <c r="F195" s="207" t="s">
        <v>487</v>
      </c>
      <c r="G195" s="208" t="s">
        <v>141</v>
      </c>
      <c r="H195" s="209">
        <v>223.44</v>
      </c>
      <c r="I195" s="210"/>
      <c r="J195" s="211">
        <f>ROUND(I195*H195,2)</f>
        <v>0</v>
      </c>
      <c r="K195" s="207" t="s">
        <v>129</v>
      </c>
      <c r="L195" s="45"/>
      <c r="M195" s="212" t="s">
        <v>19</v>
      </c>
      <c r="N195" s="213" t="s">
        <v>45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130</v>
      </c>
      <c r="AT195" s="216" t="s">
        <v>125</v>
      </c>
      <c r="AU195" s="216" t="s">
        <v>84</v>
      </c>
      <c r="AY195" s="18" t="s">
        <v>123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82</v>
      </c>
      <c r="BK195" s="217">
        <f>ROUND(I195*H195,2)</f>
        <v>0</v>
      </c>
      <c r="BL195" s="18" t="s">
        <v>130</v>
      </c>
      <c r="BM195" s="216" t="s">
        <v>242</v>
      </c>
    </row>
    <row r="196" s="2" customFormat="1">
      <c r="A196" s="39"/>
      <c r="B196" s="40"/>
      <c r="C196" s="41"/>
      <c r="D196" s="218" t="s">
        <v>131</v>
      </c>
      <c r="E196" s="41"/>
      <c r="F196" s="219" t="s">
        <v>488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131</v>
      </c>
      <c r="AU196" s="18" t="s">
        <v>84</v>
      </c>
    </row>
    <row r="197" s="2" customFormat="1">
      <c r="A197" s="39"/>
      <c r="B197" s="40"/>
      <c r="C197" s="41"/>
      <c r="D197" s="223" t="s">
        <v>133</v>
      </c>
      <c r="E197" s="41"/>
      <c r="F197" s="224" t="s">
        <v>489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133</v>
      </c>
      <c r="AU197" s="18" t="s">
        <v>84</v>
      </c>
    </row>
    <row r="198" s="13" customFormat="1">
      <c r="A198" s="13"/>
      <c r="B198" s="225"/>
      <c r="C198" s="226"/>
      <c r="D198" s="218" t="s">
        <v>135</v>
      </c>
      <c r="E198" s="227" t="s">
        <v>19</v>
      </c>
      <c r="F198" s="228" t="s">
        <v>472</v>
      </c>
      <c r="G198" s="226"/>
      <c r="H198" s="227" t="s">
        <v>19</v>
      </c>
      <c r="I198" s="229"/>
      <c r="J198" s="226"/>
      <c r="K198" s="226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135</v>
      </c>
      <c r="AU198" s="234" t="s">
        <v>84</v>
      </c>
      <c r="AV198" s="13" t="s">
        <v>82</v>
      </c>
      <c r="AW198" s="13" t="s">
        <v>34</v>
      </c>
      <c r="AX198" s="13" t="s">
        <v>74</v>
      </c>
      <c r="AY198" s="234" t="s">
        <v>123</v>
      </c>
    </row>
    <row r="199" s="14" customFormat="1">
      <c r="A199" s="14"/>
      <c r="B199" s="235"/>
      <c r="C199" s="236"/>
      <c r="D199" s="218" t="s">
        <v>135</v>
      </c>
      <c r="E199" s="237" t="s">
        <v>19</v>
      </c>
      <c r="F199" s="238" t="s">
        <v>490</v>
      </c>
      <c r="G199" s="236"/>
      <c r="H199" s="239">
        <v>223.44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135</v>
      </c>
      <c r="AU199" s="245" t="s">
        <v>84</v>
      </c>
      <c r="AV199" s="14" t="s">
        <v>84</v>
      </c>
      <c r="AW199" s="14" t="s">
        <v>34</v>
      </c>
      <c r="AX199" s="14" t="s">
        <v>74</v>
      </c>
      <c r="AY199" s="245" t="s">
        <v>123</v>
      </c>
    </row>
    <row r="200" s="15" customFormat="1">
      <c r="A200" s="15"/>
      <c r="B200" s="246"/>
      <c r="C200" s="247"/>
      <c r="D200" s="218" t="s">
        <v>135</v>
      </c>
      <c r="E200" s="248" t="s">
        <v>19</v>
      </c>
      <c r="F200" s="249" t="s">
        <v>138</v>
      </c>
      <c r="G200" s="247"/>
      <c r="H200" s="250">
        <v>223.44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6" t="s">
        <v>135</v>
      </c>
      <c r="AU200" s="256" t="s">
        <v>84</v>
      </c>
      <c r="AV200" s="15" t="s">
        <v>130</v>
      </c>
      <c r="AW200" s="15" t="s">
        <v>34</v>
      </c>
      <c r="AX200" s="15" t="s">
        <v>82</v>
      </c>
      <c r="AY200" s="256" t="s">
        <v>123</v>
      </c>
    </row>
    <row r="201" s="2" customFormat="1" ht="16.5" customHeight="1">
      <c r="A201" s="39"/>
      <c r="B201" s="40"/>
      <c r="C201" s="257" t="s">
        <v>247</v>
      </c>
      <c r="D201" s="257" t="s">
        <v>168</v>
      </c>
      <c r="E201" s="258" t="s">
        <v>491</v>
      </c>
      <c r="F201" s="259" t="s">
        <v>492</v>
      </c>
      <c r="G201" s="260" t="s">
        <v>265</v>
      </c>
      <c r="H201" s="261">
        <v>446.88</v>
      </c>
      <c r="I201" s="262"/>
      <c r="J201" s="263">
        <f>ROUND(I201*H201,2)</f>
        <v>0</v>
      </c>
      <c r="K201" s="259" t="s">
        <v>129</v>
      </c>
      <c r="L201" s="264"/>
      <c r="M201" s="265" t="s">
        <v>19</v>
      </c>
      <c r="N201" s="266" t="s">
        <v>45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158</v>
      </c>
      <c r="AT201" s="216" t="s">
        <v>168</v>
      </c>
      <c r="AU201" s="216" t="s">
        <v>84</v>
      </c>
      <c r="AY201" s="18" t="s">
        <v>123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82</v>
      </c>
      <c r="BK201" s="217">
        <f>ROUND(I201*H201,2)</f>
        <v>0</v>
      </c>
      <c r="BL201" s="18" t="s">
        <v>130</v>
      </c>
      <c r="BM201" s="216" t="s">
        <v>250</v>
      </c>
    </row>
    <row r="202" s="2" customFormat="1">
      <c r="A202" s="39"/>
      <c r="B202" s="40"/>
      <c r="C202" s="41"/>
      <c r="D202" s="218" t="s">
        <v>131</v>
      </c>
      <c r="E202" s="41"/>
      <c r="F202" s="219" t="s">
        <v>492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131</v>
      </c>
      <c r="AU202" s="18" t="s">
        <v>84</v>
      </c>
    </row>
    <row r="203" s="14" customFormat="1">
      <c r="A203" s="14"/>
      <c r="B203" s="235"/>
      <c r="C203" s="236"/>
      <c r="D203" s="218" t="s">
        <v>135</v>
      </c>
      <c r="E203" s="237" t="s">
        <v>19</v>
      </c>
      <c r="F203" s="238" t="s">
        <v>493</v>
      </c>
      <c r="G203" s="236"/>
      <c r="H203" s="239">
        <v>446.88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135</v>
      </c>
      <c r="AU203" s="245" t="s">
        <v>84</v>
      </c>
      <c r="AV203" s="14" t="s">
        <v>84</v>
      </c>
      <c r="AW203" s="14" t="s">
        <v>34</v>
      </c>
      <c r="AX203" s="14" t="s">
        <v>74</v>
      </c>
      <c r="AY203" s="245" t="s">
        <v>123</v>
      </c>
    </row>
    <row r="204" s="15" customFormat="1">
      <c r="A204" s="15"/>
      <c r="B204" s="246"/>
      <c r="C204" s="247"/>
      <c r="D204" s="218" t="s">
        <v>135</v>
      </c>
      <c r="E204" s="248" t="s">
        <v>19</v>
      </c>
      <c r="F204" s="249" t="s">
        <v>138</v>
      </c>
      <c r="G204" s="247"/>
      <c r="H204" s="250">
        <v>446.88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135</v>
      </c>
      <c r="AU204" s="256" t="s">
        <v>84</v>
      </c>
      <c r="AV204" s="15" t="s">
        <v>130</v>
      </c>
      <c r="AW204" s="15" t="s">
        <v>34</v>
      </c>
      <c r="AX204" s="15" t="s">
        <v>82</v>
      </c>
      <c r="AY204" s="256" t="s">
        <v>123</v>
      </c>
    </row>
    <row r="205" s="2" customFormat="1" ht="24.15" customHeight="1">
      <c r="A205" s="39"/>
      <c r="B205" s="40"/>
      <c r="C205" s="205" t="s">
        <v>199</v>
      </c>
      <c r="D205" s="205" t="s">
        <v>125</v>
      </c>
      <c r="E205" s="206" t="s">
        <v>494</v>
      </c>
      <c r="F205" s="207" t="s">
        <v>495</v>
      </c>
      <c r="G205" s="208" t="s">
        <v>443</v>
      </c>
      <c r="H205" s="209">
        <v>228</v>
      </c>
      <c r="I205" s="210"/>
      <c r="J205" s="211">
        <f>ROUND(I205*H205,2)</f>
        <v>0</v>
      </c>
      <c r="K205" s="207" t="s">
        <v>129</v>
      </c>
      <c r="L205" s="45"/>
      <c r="M205" s="212" t="s">
        <v>19</v>
      </c>
      <c r="N205" s="213" t="s">
        <v>45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130</v>
      </c>
      <c r="AT205" s="216" t="s">
        <v>125</v>
      </c>
      <c r="AU205" s="216" t="s">
        <v>84</v>
      </c>
      <c r="AY205" s="18" t="s">
        <v>123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82</v>
      </c>
      <c r="BK205" s="217">
        <f>ROUND(I205*H205,2)</f>
        <v>0</v>
      </c>
      <c r="BL205" s="18" t="s">
        <v>130</v>
      </c>
      <c r="BM205" s="216" t="s">
        <v>259</v>
      </c>
    </row>
    <row r="206" s="2" customFormat="1">
      <c r="A206" s="39"/>
      <c r="B206" s="40"/>
      <c r="C206" s="41"/>
      <c r="D206" s="218" t="s">
        <v>131</v>
      </c>
      <c r="E206" s="41"/>
      <c r="F206" s="219" t="s">
        <v>496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131</v>
      </c>
      <c r="AU206" s="18" t="s">
        <v>84</v>
      </c>
    </row>
    <row r="207" s="2" customFormat="1">
      <c r="A207" s="39"/>
      <c r="B207" s="40"/>
      <c r="C207" s="41"/>
      <c r="D207" s="223" t="s">
        <v>133</v>
      </c>
      <c r="E207" s="41"/>
      <c r="F207" s="224" t="s">
        <v>497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133</v>
      </c>
      <c r="AU207" s="18" t="s">
        <v>84</v>
      </c>
    </row>
    <row r="208" s="13" customFormat="1">
      <c r="A208" s="13"/>
      <c r="B208" s="225"/>
      <c r="C208" s="226"/>
      <c r="D208" s="218" t="s">
        <v>135</v>
      </c>
      <c r="E208" s="227" t="s">
        <v>19</v>
      </c>
      <c r="F208" s="228" t="s">
        <v>472</v>
      </c>
      <c r="G208" s="226"/>
      <c r="H208" s="227" t="s">
        <v>19</v>
      </c>
      <c r="I208" s="229"/>
      <c r="J208" s="226"/>
      <c r="K208" s="226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135</v>
      </c>
      <c r="AU208" s="234" t="s">
        <v>84</v>
      </c>
      <c r="AV208" s="13" t="s">
        <v>82</v>
      </c>
      <c r="AW208" s="13" t="s">
        <v>34</v>
      </c>
      <c r="AX208" s="13" t="s">
        <v>74</v>
      </c>
      <c r="AY208" s="234" t="s">
        <v>123</v>
      </c>
    </row>
    <row r="209" s="14" customFormat="1">
      <c r="A209" s="14"/>
      <c r="B209" s="235"/>
      <c r="C209" s="236"/>
      <c r="D209" s="218" t="s">
        <v>135</v>
      </c>
      <c r="E209" s="237" t="s">
        <v>19</v>
      </c>
      <c r="F209" s="238" t="s">
        <v>498</v>
      </c>
      <c r="G209" s="236"/>
      <c r="H209" s="239">
        <v>228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135</v>
      </c>
      <c r="AU209" s="245" t="s">
        <v>84</v>
      </c>
      <c r="AV209" s="14" t="s">
        <v>84</v>
      </c>
      <c r="AW209" s="14" t="s">
        <v>34</v>
      </c>
      <c r="AX209" s="14" t="s">
        <v>74</v>
      </c>
      <c r="AY209" s="245" t="s">
        <v>123</v>
      </c>
    </row>
    <row r="210" s="15" customFormat="1">
      <c r="A210" s="15"/>
      <c r="B210" s="246"/>
      <c r="C210" s="247"/>
      <c r="D210" s="218" t="s">
        <v>135</v>
      </c>
      <c r="E210" s="248" t="s">
        <v>19</v>
      </c>
      <c r="F210" s="249" t="s">
        <v>138</v>
      </c>
      <c r="G210" s="247"/>
      <c r="H210" s="250">
        <v>228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135</v>
      </c>
      <c r="AU210" s="256" t="s">
        <v>84</v>
      </c>
      <c r="AV210" s="15" t="s">
        <v>130</v>
      </c>
      <c r="AW210" s="15" t="s">
        <v>34</v>
      </c>
      <c r="AX210" s="15" t="s">
        <v>82</v>
      </c>
      <c r="AY210" s="256" t="s">
        <v>123</v>
      </c>
    </row>
    <row r="211" s="2" customFormat="1" ht="16.5" customHeight="1">
      <c r="A211" s="39"/>
      <c r="B211" s="40"/>
      <c r="C211" s="205" t="s">
        <v>7</v>
      </c>
      <c r="D211" s="205" t="s">
        <v>125</v>
      </c>
      <c r="E211" s="206" t="s">
        <v>499</v>
      </c>
      <c r="F211" s="207" t="s">
        <v>329</v>
      </c>
      <c r="G211" s="208" t="s">
        <v>141</v>
      </c>
      <c r="H211" s="209">
        <v>267</v>
      </c>
      <c r="I211" s="210"/>
      <c r="J211" s="211">
        <f>ROUND(I211*H211,2)</f>
        <v>0</v>
      </c>
      <c r="K211" s="207" t="s">
        <v>129</v>
      </c>
      <c r="L211" s="45"/>
      <c r="M211" s="212" t="s">
        <v>19</v>
      </c>
      <c r="N211" s="213" t="s">
        <v>45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130</v>
      </c>
      <c r="AT211" s="216" t="s">
        <v>125</v>
      </c>
      <c r="AU211" s="216" t="s">
        <v>84</v>
      </c>
      <c r="AY211" s="18" t="s">
        <v>123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82</v>
      </c>
      <c r="BK211" s="217">
        <f>ROUND(I211*H211,2)</f>
        <v>0</v>
      </c>
      <c r="BL211" s="18" t="s">
        <v>130</v>
      </c>
      <c r="BM211" s="216" t="s">
        <v>266</v>
      </c>
    </row>
    <row r="212" s="2" customFormat="1">
      <c r="A212" s="39"/>
      <c r="B212" s="40"/>
      <c r="C212" s="41"/>
      <c r="D212" s="218" t="s">
        <v>131</v>
      </c>
      <c r="E212" s="41"/>
      <c r="F212" s="219" t="s">
        <v>330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131</v>
      </c>
      <c r="AU212" s="18" t="s">
        <v>84</v>
      </c>
    </row>
    <row r="213" s="2" customFormat="1">
      <c r="A213" s="39"/>
      <c r="B213" s="40"/>
      <c r="C213" s="41"/>
      <c r="D213" s="223" t="s">
        <v>133</v>
      </c>
      <c r="E213" s="41"/>
      <c r="F213" s="224" t="s">
        <v>500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133</v>
      </c>
      <c r="AU213" s="18" t="s">
        <v>84</v>
      </c>
    </row>
    <row r="214" s="13" customFormat="1">
      <c r="A214" s="13"/>
      <c r="B214" s="225"/>
      <c r="C214" s="226"/>
      <c r="D214" s="218" t="s">
        <v>135</v>
      </c>
      <c r="E214" s="227" t="s">
        <v>19</v>
      </c>
      <c r="F214" s="228" t="s">
        <v>472</v>
      </c>
      <c r="G214" s="226"/>
      <c r="H214" s="227" t="s">
        <v>19</v>
      </c>
      <c r="I214" s="229"/>
      <c r="J214" s="226"/>
      <c r="K214" s="226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135</v>
      </c>
      <c r="AU214" s="234" t="s">
        <v>84</v>
      </c>
      <c r="AV214" s="13" t="s">
        <v>82</v>
      </c>
      <c r="AW214" s="13" t="s">
        <v>34</v>
      </c>
      <c r="AX214" s="13" t="s">
        <v>74</v>
      </c>
      <c r="AY214" s="234" t="s">
        <v>123</v>
      </c>
    </row>
    <row r="215" s="14" customFormat="1">
      <c r="A215" s="14"/>
      <c r="B215" s="235"/>
      <c r="C215" s="236"/>
      <c r="D215" s="218" t="s">
        <v>135</v>
      </c>
      <c r="E215" s="237" t="s">
        <v>19</v>
      </c>
      <c r="F215" s="238" t="s">
        <v>501</v>
      </c>
      <c r="G215" s="236"/>
      <c r="H215" s="239">
        <v>267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135</v>
      </c>
      <c r="AU215" s="245" t="s">
        <v>84</v>
      </c>
      <c r="AV215" s="14" t="s">
        <v>84</v>
      </c>
      <c r="AW215" s="14" t="s">
        <v>34</v>
      </c>
      <c r="AX215" s="14" t="s">
        <v>74</v>
      </c>
      <c r="AY215" s="245" t="s">
        <v>123</v>
      </c>
    </row>
    <row r="216" s="15" customFormat="1">
      <c r="A216" s="15"/>
      <c r="B216" s="246"/>
      <c r="C216" s="247"/>
      <c r="D216" s="218" t="s">
        <v>135</v>
      </c>
      <c r="E216" s="248" t="s">
        <v>19</v>
      </c>
      <c r="F216" s="249" t="s">
        <v>138</v>
      </c>
      <c r="G216" s="247"/>
      <c r="H216" s="250">
        <v>267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6" t="s">
        <v>135</v>
      </c>
      <c r="AU216" s="256" t="s">
        <v>84</v>
      </c>
      <c r="AV216" s="15" t="s">
        <v>130</v>
      </c>
      <c r="AW216" s="15" t="s">
        <v>34</v>
      </c>
      <c r="AX216" s="15" t="s">
        <v>82</v>
      </c>
      <c r="AY216" s="256" t="s">
        <v>123</v>
      </c>
    </row>
    <row r="217" s="12" customFormat="1" ht="22.8" customHeight="1">
      <c r="A217" s="12"/>
      <c r="B217" s="189"/>
      <c r="C217" s="190"/>
      <c r="D217" s="191" t="s">
        <v>73</v>
      </c>
      <c r="E217" s="203" t="s">
        <v>158</v>
      </c>
      <c r="F217" s="203" t="s">
        <v>502</v>
      </c>
      <c r="G217" s="190"/>
      <c r="H217" s="190"/>
      <c r="I217" s="193"/>
      <c r="J217" s="204">
        <f>BK217</f>
        <v>0</v>
      </c>
      <c r="K217" s="190"/>
      <c r="L217" s="195"/>
      <c r="M217" s="196"/>
      <c r="N217" s="197"/>
      <c r="O217" s="197"/>
      <c r="P217" s="198">
        <f>SUM(P218:P234)</f>
        <v>0</v>
      </c>
      <c r="Q217" s="197"/>
      <c r="R217" s="198">
        <f>SUM(R218:R234)</f>
        <v>0</v>
      </c>
      <c r="S217" s="197"/>
      <c r="T217" s="199">
        <f>SUM(T218:T234)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0" t="s">
        <v>82</v>
      </c>
      <c r="AT217" s="201" t="s">
        <v>73</v>
      </c>
      <c r="AU217" s="201" t="s">
        <v>82</v>
      </c>
      <c r="AY217" s="200" t="s">
        <v>123</v>
      </c>
      <c r="BK217" s="202">
        <f>SUM(BK218:BK234)</f>
        <v>0</v>
      </c>
    </row>
    <row r="218" s="2" customFormat="1" ht="21.75" customHeight="1">
      <c r="A218" s="39"/>
      <c r="B218" s="40"/>
      <c r="C218" s="205" t="s">
        <v>204</v>
      </c>
      <c r="D218" s="205" t="s">
        <v>125</v>
      </c>
      <c r="E218" s="206" t="s">
        <v>503</v>
      </c>
      <c r="F218" s="207" t="s">
        <v>504</v>
      </c>
      <c r="G218" s="208" t="s">
        <v>443</v>
      </c>
      <c r="H218" s="209">
        <v>228</v>
      </c>
      <c r="I218" s="210"/>
      <c r="J218" s="211">
        <f>ROUND(I218*H218,2)</f>
        <v>0</v>
      </c>
      <c r="K218" s="207" t="s">
        <v>129</v>
      </c>
      <c r="L218" s="45"/>
      <c r="M218" s="212" t="s">
        <v>19</v>
      </c>
      <c r="N218" s="213" t="s">
        <v>45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130</v>
      </c>
      <c r="AT218" s="216" t="s">
        <v>125</v>
      </c>
      <c r="AU218" s="216" t="s">
        <v>84</v>
      </c>
      <c r="AY218" s="18" t="s">
        <v>123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82</v>
      </c>
      <c r="BK218" s="217">
        <f>ROUND(I218*H218,2)</f>
        <v>0</v>
      </c>
      <c r="BL218" s="18" t="s">
        <v>130</v>
      </c>
      <c r="BM218" s="216" t="s">
        <v>342</v>
      </c>
    </row>
    <row r="219" s="2" customFormat="1">
      <c r="A219" s="39"/>
      <c r="B219" s="40"/>
      <c r="C219" s="41"/>
      <c r="D219" s="218" t="s">
        <v>131</v>
      </c>
      <c r="E219" s="41"/>
      <c r="F219" s="219" t="s">
        <v>505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131</v>
      </c>
      <c r="AU219" s="18" t="s">
        <v>84</v>
      </c>
    </row>
    <row r="220" s="2" customFormat="1">
      <c r="A220" s="39"/>
      <c r="B220" s="40"/>
      <c r="C220" s="41"/>
      <c r="D220" s="223" t="s">
        <v>133</v>
      </c>
      <c r="E220" s="41"/>
      <c r="F220" s="224" t="s">
        <v>506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133</v>
      </c>
      <c r="AU220" s="18" t="s">
        <v>84</v>
      </c>
    </row>
    <row r="221" s="13" customFormat="1">
      <c r="A221" s="13"/>
      <c r="B221" s="225"/>
      <c r="C221" s="226"/>
      <c r="D221" s="218" t="s">
        <v>135</v>
      </c>
      <c r="E221" s="227" t="s">
        <v>19</v>
      </c>
      <c r="F221" s="228" t="s">
        <v>472</v>
      </c>
      <c r="G221" s="226"/>
      <c r="H221" s="227" t="s">
        <v>19</v>
      </c>
      <c r="I221" s="229"/>
      <c r="J221" s="226"/>
      <c r="K221" s="226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135</v>
      </c>
      <c r="AU221" s="234" t="s">
        <v>84</v>
      </c>
      <c r="AV221" s="13" t="s">
        <v>82</v>
      </c>
      <c r="AW221" s="13" t="s">
        <v>34</v>
      </c>
      <c r="AX221" s="13" t="s">
        <v>74</v>
      </c>
      <c r="AY221" s="234" t="s">
        <v>123</v>
      </c>
    </row>
    <row r="222" s="14" customFormat="1">
      <c r="A222" s="14"/>
      <c r="B222" s="235"/>
      <c r="C222" s="236"/>
      <c r="D222" s="218" t="s">
        <v>135</v>
      </c>
      <c r="E222" s="237" t="s">
        <v>19</v>
      </c>
      <c r="F222" s="238" t="s">
        <v>507</v>
      </c>
      <c r="G222" s="236"/>
      <c r="H222" s="239">
        <v>228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135</v>
      </c>
      <c r="AU222" s="245" t="s">
        <v>84</v>
      </c>
      <c r="AV222" s="14" t="s">
        <v>84</v>
      </c>
      <c r="AW222" s="14" t="s">
        <v>34</v>
      </c>
      <c r="AX222" s="14" t="s">
        <v>74</v>
      </c>
      <c r="AY222" s="245" t="s">
        <v>123</v>
      </c>
    </row>
    <row r="223" s="15" customFormat="1">
      <c r="A223" s="15"/>
      <c r="B223" s="246"/>
      <c r="C223" s="247"/>
      <c r="D223" s="218" t="s">
        <v>135</v>
      </c>
      <c r="E223" s="248" t="s">
        <v>19</v>
      </c>
      <c r="F223" s="249" t="s">
        <v>138</v>
      </c>
      <c r="G223" s="247"/>
      <c r="H223" s="250">
        <v>228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6" t="s">
        <v>135</v>
      </c>
      <c r="AU223" s="256" t="s">
        <v>84</v>
      </c>
      <c r="AV223" s="15" t="s">
        <v>130</v>
      </c>
      <c r="AW223" s="15" t="s">
        <v>34</v>
      </c>
      <c r="AX223" s="15" t="s">
        <v>82</v>
      </c>
      <c r="AY223" s="256" t="s">
        <v>123</v>
      </c>
    </row>
    <row r="224" s="2" customFormat="1" ht="16.5" customHeight="1">
      <c r="A224" s="39"/>
      <c r="B224" s="40"/>
      <c r="C224" s="257" t="s">
        <v>345</v>
      </c>
      <c r="D224" s="257" t="s">
        <v>168</v>
      </c>
      <c r="E224" s="258" t="s">
        <v>508</v>
      </c>
      <c r="F224" s="259" t="s">
        <v>509</v>
      </c>
      <c r="G224" s="260" t="s">
        <v>443</v>
      </c>
      <c r="H224" s="261">
        <v>234.84</v>
      </c>
      <c r="I224" s="262"/>
      <c r="J224" s="263">
        <f>ROUND(I224*H224,2)</f>
        <v>0</v>
      </c>
      <c r="K224" s="259" t="s">
        <v>129</v>
      </c>
      <c r="L224" s="264"/>
      <c r="M224" s="265" t="s">
        <v>19</v>
      </c>
      <c r="N224" s="266" t="s">
        <v>45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158</v>
      </c>
      <c r="AT224" s="216" t="s">
        <v>168</v>
      </c>
      <c r="AU224" s="216" t="s">
        <v>84</v>
      </c>
      <c r="AY224" s="18" t="s">
        <v>123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82</v>
      </c>
      <c r="BK224" s="217">
        <f>ROUND(I224*H224,2)</f>
        <v>0</v>
      </c>
      <c r="BL224" s="18" t="s">
        <v>130</v>
      </c>
      <c r="BM224" s="216" t="s">
        <v>348</v>
      </c>
    </row>
    <row r="225" s="2" customFormat="1">
      <c r="A225" s="39"/>
      <c r="B225" s="40"/>
      <c r="C225" s="41"/>
      <c r="D225" s="218" t="s">
        <v>131</v>
      </c>
      <c r="E225" s="41"/>
      <c r="F225" s="219" t="s">
        <v>509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131</v>
      </c>
      <c r="AU225" s="18" t="s">
        <v>84</v>
      </c>
    </row>
    <row r="226" s="14" customFormat="1">
      <c r="A226" s="14"/>
      <c r="B226" s="235"/>
      <c r="C226" s="236"/>
      <c r="D226" s="218" t="s">
        <v>135</v>
      </c>
      <c r="E226" s="237" t="s">
        <v>19</v>
      </c>
      <c r="F226" s="238" t="s">
        <v>510</v>
      </c>
      <c r="G226" s="236"/>
      <c r="H226" s="239">
        <v>234.84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135</v>
      </c>
      <c r="AU226" s="245" t="s">
        <v>84</v>
      </c>
      <c r="AV226" s="14" t="s">
        <v>84</v>
      </c>
      <c r="AW226" s="14" t="s">
        <v>34</v>
      </c>
      <c r="AX226" s="14" t="s">
        <v>74</v>
      </c>
      <c r="AY226" s="245" t="s">
        <v>123</v>
      </c>
    </row>
    <row r="227" s="15" customFormat="1">
      <c r="A227" s="15"/>
      <c r="B227" s="246"/>
      <c r="C227" s="247"/>
      <c r="D227" s="218" t="s">
        <v>135</v>
      </c>
      <c r="E227" s="248" t="s">
        <v>19</v>
      </c>
      <c r="F227" s="249" t="s">
        <v>138</v>
      </c>
      <c r="G227" s="247"/>
      <c r="H227" s="250">
        <v>234.84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135</v>
      </c>
      <c r="AU227" s="256" t="s">
        <v>84</v>
      </c>
      <c r="AV227" s="15" t="s">
        <v>130</v>
      </c>
      <c r="AW227" s="15" t="s">
        <v>34</v>
      </c>
      <c r="AX227" s="15" t="s">
        <v>82</v>
      </c>
      <c r="AY227" s="256" t="s">
        <v>123</v>
      </c>
    </row>
    <row r="228" s="2" customFormat="1" ht="16.5" customHeight="1">
      <c r="A228" s="39"/>
      <c r="B228" s="40"/>
      <c r="C228" s="205" t="s">
        <v>211</v>
      </c>
      <c r="D228" s="205" t="s">
        <v>125</v>
      </c>
      <c r="E228" s="206" t="s">
        <v>511</v>
      </c>
      <c r="F228" s="207" t="s">
        <v>512</v>
      </c>
      <c r="G228" s="208" t="s">
        <v>338</v>
      </c>
      <c r="H228" s="209">
        <v>1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45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130</v>
      </c>
      <c r="AT228" s="216" t="s">
        <v>125</v>
      </c>
      <c r="AU228" s="216" t="s">
        <v>84</v>
      </c>
      <c r="AY228" s="18" t="s">
        <v>123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82</v>
      </c>
      <c r="BK228" s="217">
        <f>ROUND(I228*H228,2)</f>
        <v>0</v>
      </c>
      <c r="BL228" s="18" t="s">
        <v>130</v>
      </c>
      <c r="BM228" s="216" t="s">
        <v>351</v>
      </c>
    </row>
    <row r="229" s="2" customFormat="1">
      <c r="A229" s="39"/>
      <c r="B229" s="40"/>
      <c r="C229" s="41"/>
      <c r="D229" s="218" t="s">
        <v>131</v>
      </c>
      <c r="E229" s="41"/>
      <c r="F229" s="219" t="s">
        <v>512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131</v>
      </c>
      <c r="AU229" s="18" t="s">
        <v>84</v>
      </c>
    </row>
    <row r="230" s="2" customFormat="1">
      <c r="A230" s="39"/>
      <c r="B230" s="40"/>
      <c r="C230" s="41"/>
      <c r="D230" s="218" t="s">
        <v>173</v>
      </c>
      <c r="E230" s="41"/>
      <c r="F230" s="267" t="s">
        <v>513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173</v>
      </c>
      <c r="AU230" s="18" t="s">
        <v>84</v>
      </c>
    </row>
    <row r="231" s="13" customFormat="1">
      <c r="A231" s="13"/>
      <c r="B231" s="225"/>
      <c r="C231" s="226"/>
      <c r="D231" s="218" t="s">
        <v>135</v>
      </c>
      <c r="E231" s="227" t="s">
        <v>19</v>
      </c>
      <c r="F231" s="228" t="s">
        <v>514</v>
      </c>
      <c r="G231" s="226"/>
      <c r="H231" s="227" t="s">
        <v>19</v>
      </c>
      <c r="I231" s="229"/>
      <c r="J231" s="226"/>
      <c r="K231" s="226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135</v>
      </c>
      <c r="AU231" s="234" t="s">
        <v>84</v>
      </c>
      <c r="AV231" s="13" t="s">
        <v>82</v>
      </c>
      <c r="AW231" s="13" t="s">
        <v>34</v>
      </c>
      <c r="AX231" s="13" t="s">
        <v>74</v>
      </c>
      <c r="AY231" s="234" t="s">
        <v>123</v>
      </c>
    </row>
    <row r="232" s="13" customFormat="1">
      <c r="A232" s="13"/>
      <c r="B232" s="225"/>
      <c r="C232" s="226"/>
      <c r="D232" s="218" t="s">
        <v>135</v>
      </c>
      <c r="E232" s="227" t="s">
        <v>19</v>
      </c>
      <c r="F232" s="228" t="s">
        <v>515</v>
      </c>
      <c r="G232" s="226"/>
      <c r="H232" s="227" t="s">
        <v>19</v>
      </c>
      <c r="I232" s="229"/>
      <c r="J232" s="226"/>
      <c r="K232" s="226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135</v>
      </c>
      <c r="AU232" s="234" t="s">
        <v>84</v>
      </c>
      <c r="AV232" s="13" t="s">
        <v>82</v>
      </c>
      <c r="AW232" s="13" t="s">
        <v>34</v>
      </c>
      <c r="AX232" s="13" t="s">
        <v>74</v>
      </c>
      <c r="AY232" s="234" t="s">
        <v>123</v>
      </c>
    </row>
    <row r="233" s="14" customFormat="1">
      <c r="A233" s="14"/>
      <c r="B233" s="235"/>
      <c r="C233" s="236"/>
      <c r="D233" s="218" t="s">
        <v>135</v>
      </c>
      <c r="E233" s="237" t="s">
        <v>19</v>
      </c>
      <c r="F233" s="238" t="s">
        <v>82</v>
      </c>
      <c r="G233" s="236"/>
      <c r="H233" s="239">
        <v>1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135</v>
      </c>
      <c r="AU233" s="245" t="s">
        <v>84</v>
      </c>
      <c r="AV233" s="14" t="s">
        <v>84</v>
      </c>
      <c r="AW233" s="14" t="s">
        <v>34</v>
      </c>
      <c r="AX233" s="14" t="s">
        <v>74</v>
      </c>
      <c r="AY233" s="245" t="s">
        <v>123</v>
      </c>
    </row>
    <row r="234" s="15" customFormat="1">
      <c r="A234" s="15"/>
      <c r="B234" s="246"/>
      <c r="C234" s="247"/>
      <c r="D234" s="218" t="s">
        <v>135</v>
      </c>
      <c r="E234" s="248" t="s">
        <v>19</v>
      </c>
      <c r="F234" s="249" t="s">
        <v>138</v>
      </c>
      <c r="G234" s="247"/>
      <c r="H234" s="250">
        <v>1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6" t="s">
        <v>135</v>
      </c>
      <c r="AU234" s="256" t="s">
        <v>84</v>
      </c>
      <c r="AV234" s="15" t="s">
        <v>130</v>
      </c>
      <c r="AW234" s="15" t="s">
        <v>34</v>
      </c>
      <c r="AX234" s="15" t="s">
        <v>82</v>
      </c>
      <c r="AY234" s="256" t="s">
        <v>123</v>
      </c>
    </row>
    <row r="235" s="12" customFormat="1" ht="22.8" customHeight="1">
      <c r="A235" s="12"/>
      <c r="B235" s="189"/>
      <c r="C235" s="190"/>
      <c r="D235" s="191" t="s">
        <v>73</v>
      </c>
      <c r="E235" s="203" t="s">
        <v>516</v>
      </c>
      <c r="F235" s="203" t="s">
        <v>517</v>
      </c>
      <c r="G235" s="190"/>
      <c r="H235" s="190"/>
      <c r="I235" s="193"/>
      <c r="J235" s="204">
        <f>BK235</f>
        <v>0</v>
      </c>
      <c r="K235" s="190"/>
      <c r="L235" s="195"/>
      <c r="M235" s="196"/>
      <c r="N235" s="197"/>
      <c r="O235" s="197"/>
      <c r="P235" s="198">
        <f>SUM(P236:P300)</f>
        <v>0</v>
      </c>
      <c r="Q235" s="197"/>
      <c r="R235" s="198">
        <f>SUM(R236:R300)</f>
        <v>0</v>
      </c>
      <c r="S235" s="197"/>
      <c r="T235" s="199">
        <f>SUM(T236:T300)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0" t="s">
        <v>82</v>
      </c>
      <c r="AT235" s="201" t="s">
        <v>73</v>
      </c>
      <c r="AU235" s="201" t="s">
        <v>82</v>
      </c>
      <c r="AY235" s="200" t="s">
        <v>123</v>
      </c>
      <c r="BK235" s="202">
        <f>SUM(BK236:BK300)</f>
        <v>0</v>
      </c>
    </row>
    <row r="236" s="2" customFormat="1" ht="16.5" customHeight="1">
      <c r="A236" s="39"/>
      <c r="B236" s="40"/>
      <c r="C236" s="205" t="s">
        <v>353</v>
      </c>
      <c r="D236" s="205" t="s">
        <v>125</v>
      </c>
      <c r="E236" s="206" t="s">
        <v>518</v>
      </c>
      <c r="F236" s="207" t="s">
        <v>519</v>
      </c>
      <c r="G236" s="208" t="s">
        <v>165</v>
      </c>
      <c r="H236" s="209">
        <v>7</v>
      </c>
      <c r="I236" s="210"/>
      <c r="J236" s="211">
        <f>ROUND(I236*H236,2)</f>
        <v>0</v>
      </c>
      <c r="K236" s="207" t="s">
        <v>129</v>
      </c>
      <c r="L236" s="45"/>
      <c r="M236" s="212" t="s">
        <v>19</v>
      </c>
      <c r="N236" s="213" t="s">
        <v>45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130</v>
      </c>
      <c r="AT236" s="216" t="s">
        <v>125</v>
      </c>
      <c r="AU236" s="216" t="s">
        <v>84</v>
      </c>
      <c r="AY236" s="18" t="s">
        <v>123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82</v>
      </c>
      <c r="BK236" s="217">
        <f>ROUND(I236*H236,2)</f>
        <v>0</v>
      </c>
      <c r="BL236" s="18" t="s">
        <v>130</v>
      </c>
      <c r="BM236" s="216" t="s">
        <v>354</v>
      </c>
    </row>
    <row r="237" s="2" customFormat="1">
      <c r="A237" s="39"/>
      <c r="B237" s="40"/>
      <c r="C237" s="41"/>
      <c r="D237" s="218" t="s">
        <v>131</v>
      </c>
      <c r="E237" s="41"/>
      <c r="F237" s="219" t="s">
        <v>520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131</v>
      </c>
      <c r="AU237" s="18" t="s">
        <v>84</v>
      </c>
    </row>
    <row r="238" s="2" customFormat="1">
      <c r="A238" s="39"/>
      <c r="B238" s="40"/>
      <c r="C238" s="41"/>
      <c r="D238" s="223" t="s">
        <v>133</v>
      </c>
      <c r="E238" s="41"/>
      <c r="F238" s="224" t="s">
        <v>521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133</v>
      </c>
      <c r="AU238" s="18" t="s">
        <v>84</v>
      </c>
    </row>
    <row r="239" s="13" customFormat="1">
      <c r="A239" s="13"/>
      <c r="B239" s="225"/>
      <c r="C239" s="226"/>
      <c r="D239" s="218" t="s">
        <v>135</v>
      </c>
      <c r="E239" s="227" t="s">
        <v>19</v>
      </c>
      <c r="F239" s="228" t="s">
        <v>522</v>
      </c>
      <c r="G239" s="226"/>
      <c r="H239" s="227" t="s">
        <v>19</v>
      </c>
      <c r="I239" s="229"/>
      <c r="J239" s="226"/>
      <c r="K239" s="226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135</v>
      </c>
      <c r="AU239" s="234" t="s">
        <v>84</v>
      </c>
      <c r="AV239" s="13" t="s">
        <v>82</v>
      </c>
      <c r="AW239" s="13" t="s">
        <v>34</v>
      </c>
      <c r="AX239" s="13" t="s">
        <v>74</v>
      </c>
      <c r="AY239" s="234" t="s">
        <v>123</v>
      </c>
    </row>
    <row r="240" s="14" customFormat="1">
      <c r="A240" s="14"/>
      <c r="B240" s="235"/>
      <c r="C240" s="236"/>
      <c r="D240" s="218" t="s">
        <v>135</v>
      </c>
      <c r="E240" s="237" t="s">
        <v>19</v>
      </c>
      <c r="F240" s="238" t="s">
        <v>523</v>
      </c>
      <c r="G240" s="236"/>
      <c r="H240" s="239">
        <v>7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135</v>
      </c>
      <c r="AU240" s="245" t="s">
        <v>84</v>
      </c>
      <c r="AV240" s="14" t="s">
        <v>84</v>
      </c>
      <c r="AW240" s="14" t="s">
        <v>34</v>
      </c>
      <c r="AX240" s="14" t="s">
        <v>74</v>
      </c>
      <c r="AY240" s="245" t="s">
        <v>123</v>
      </c>
    </row>
    <row r="241" s="15" customFormat="1">
      <c r="A241" s="15"/>
      <c r="B241" s="246"/>
      <c r="C241" s="247"/>
      <c r="D241" s="218" t="s">
        <v>135</v>
      </c>
      <c r="E241" s="248" t="s">
        <v>19</v>
      </c>
      <c r="F241" s="249" t="s">
        <v>138</v>
      </c>
      <c r="G241" s="247"/>
      <c r="H241" s="250">
        <v>7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6" t="s">
        <v>135</v>
      </c>
      <c r="AU241" s="256" t="s">
        <v>84</v>
      </c>
      <c r="AV241" s="15" t="s">
        <v>130</v>
      </c>
      <c r="AW241" s="15" t="s">
        <v>34</v>
      </c>
      <c r="AX241" s="15" t="s">
        <v>82</v>
      </c>
      <c r="AY241" s="256" t="s">
        <v>123</v>
      </c>
    </row>
    <row r="242" s="2" customFormat="1" ht="16.5" customHeight="1">
      <c r="A242" s="39"/>
      <c r="B242" s="40"/>
      <c r="C242" s="257" t="s">
        <v>218</v>
      </c>
      <c r="D242" s="257" t="s">
        <v>168</v>
      </c>
      <c r="E242" s="258" t="s">
        <v>524</v>
      </c>
      <c r="F242" s="259" t="s">
        <v>525</v>
      </c>
      <c r="G242" s="260" t="s">
        <v>165</v>
      </c>
      <c r="H242" s="261">
        <v>7</v>
      </c>
      <c r="I242" s="262"/>
      <c r="J242" s="263">
        <f>ROUND(I242*H242,2)</f>
        <v>0</v>
      </c>
      <c r="K242" s="259" t="s">
        <v>129</v>
      </c>
      <c r="L242" s="264"/>
      <c r="M242" s="265" t="s">
        <v>19</v>
      </c>
      <c r="N242" s="266" t="s">
        <v>45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158</v>
      </c>
      <c r="AT242" s="216" t="s">
        <v>168</v>
      </c>
      <c r="AU242" s="216" t="s">
        <v>84</v>
      </c>
      <c r="AY242" s="18" t="s">
        <v>123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82</v>
      </c>
      <c r="BK242" s="217">
        <f>ROUND(I242*H242,2)</f>
        <v>0</v>
      </c>
      <c r="BL242" s="18" t="s">
        <v>130</v>
      </c>
      <c r="BM242" s="216" t="s">
        <v>356</v>
      </c>
    </row>
    <row r="243" s="2" customFormat="1">
      <c r="A243" s="39"/>
      <c r="B243" s="40"/>
      <c r="C243" s="41"/>
      <c r="D243" s="218" t="s">
        <v>131</v>
      </c>
      <c r="E243" s="41"/>
      <c r="F243" s="219" t="s">
        <v>525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131</v>
      </c>
      <c r="AU243" s="18" t="s">
        <v>84</v>
      </c>
    </row>
    <row r="244" s="13" customFormat="1">
      <c r="A244" s="13"/>
      <c r="B244" s="225"/>
      <c r="C244" s="226"/>
      <c r="D244" s="218" t="s">
        <v>135</v>
      </c>
      <c r="E244" s="227" t="s">
        <v>19</v>
      </c>
      <c r="F244" s="228" t="s">
        <v>522</v>
      </c>
      <c r="G244" s="226"/>
      <c r="H244" s="227" t="s">
        <v>19</v>
      </c>
      <c r="I244" s="229"/>
      <c r="J244" s="226"/>
      <c r="K244" s="226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135</v>
      </c>
      <c r="AU244" s="234" t="s">
        <v>84</v>
      </c>
      <c r="AV244" s="13" t="s">
        <v>82</v>
      </c>
      <c r="AW244" s="13" t="s">
        <v>34</v>
      </c>
      <c r="AX244" s="13" t="s">
        <v>74</v>
      </c>
      <c r="AY244" s="234" t="s">
        <v>123</v>
      </c>
    </row>
    <row r="245" s="14" customFormat="1">
      <c r="A245" s="14"/>
      <c r="B245" s="235"/>
      <c r="C245" s="236"/>
      <c r="D245" s="218" t="s">
        <v>135</v>
      </c>
      <c r="E245" s="237" t="s">
        <v>19</v>
      </c>
      <c r="F245" s="238" t="s">
        <v>523</v>
      </c>
      <c r="G245" s="236"/>
      <c r="H245" s="239">
        <v>7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135</v>
      </c>
      <c r="AU245" s="245" t="s">
        <v>84</v>
      </c>
      <c r="AV245" s="14" t="s">
        <v>84</v>
      </c>
      <c r="AW245" s="14" t="s">
        <v>34</v>
      </c>
      <c r="AX245" s="14" t="s">
        <v>74</v>
      </c>
      <c r="AY245" s="245" t="s">
        <v>123</v>
      </c>
    </row>
    <row r="246" s="15" customFormat="1">
      <c r="A246" s="15"/>
      <c r="B246" s="246"/>
      <c r="C246" s="247"/>
      <c r="D246" s="218" t="s">
        <v>135</v>
      </c>
      <c r="E246" s="248" t="s">
        <v>19</v>
      </c>
      <c r="F246" s="249" t="s">
        <v>138</v>
      </c>
      <c r="G246" s="247"/>
      <c r="H246" s="250">
        <v>7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6" t="s">
        <v>135</v>
      </c>
      <c r="AU246" s="256" t="s">
        <v>84</v>
      </c>
      <c r="AV246" s="15" t="s">
        <v>130</v>
      </c>
      <c r="AW246" s="15" t="s">
        <v>34</v>
      </c>
      <c r="AX246" s="15" t="s">
        <v>82</v>
      </c>
      <c r="AY246" s="256" t="s">
        <v>123</v>
      </c>
    </row>
    <row r="247" s="2" customFormat="1" ht="16.5" customHeight="1">
      <c r="A247" s="39"/>
      <c r="B247" s="40"/>
      <c r="C247" s="205" t="s">
        <v>357</v>
      </c>
      <c r="D247" s="205" t="s">
        <v>125</v>
      </c>
      <c r="E247" s="206" t="s">
        <v>526</v>
      </c>
      <c r="F247" s="207" t="s">
        <v>527</v>
      </c>
      <c r="G247" s="208" t="s">
        <v>165</v>
      </c>
      <c r="H247" s="209">
        <v>7</v>
      </c>
      <c r="I247" s="210"/>
      <c r="J247" s="211">
        <f>ROUND(I247*H247,2)</f>
        <v>0</v>
      </c>
      <c r="K247" s="207" t="s">
        <v>129</v>
      </c>
      <c r="L247" s="45"/>
      <c r="M247" s="212" t="s">
        <v>19</v>
      </c>
      <c r="N247" s="213" t="s">
        <v>45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130</v>
      </c>
      <c r="AT247" s="216" t="s">
        <v>125</v>
      </c>
      <c r="AU247" s="216" t="s">
        <v>84</v>
      </c>
      <c r="AY247" s="18" t="s">
        <v>123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82</v>
      </c>
      <c r="BK247" s="217">
        <f>ROUND(I247*H247,2)</f>
        <v>0</v>
      </c>
      <c r="BL247" s="18" t="s">
        <v>130</v>
      </c>
      <c r="BM247" s="216" t="s">
        <v>358</v>
      </c>
    </row>
    <row r="248" s="2" customFormat="1">
      <c r="A248" s="39"/>
      <c r="B248" s="40"/>
      <c r="C248" s="41"/>
      <c r="D248" s="218" t="s">
        <v>131</v>
      </c>
      <c r="E248" s="41"/>
      <c r="F248" s="219" t="s">
        <v>528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131</v>
      </c>
      <c r="AU248" s="18" t="s">
        <v>84</v>
      </c>
    </row>
    <row r="249" s="2" customFormat="1">
      <c r="A249" s="39"/>
      <c r="B249" s="40"/>
      <c r="C249" s="41"/>
      <c r="D249" s="223" t="s">
        <v>133</v>
      </c>
      <c r="E249" s="41"/>
      <c r="F249" s="224" t="s">
        <v>529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133</v>
      </c>
      <c r="AU249" s="18" t="s">
        <v>84</v>
      </c>
    </row>
    <row r="250" s="2" customFormat="1" ht="16.5" customHeight="1">
      <c r="A250" s="39"/>
      <c r="B250" s="40"/>
      <c r="C250" s="257" t="s">
        <v>223</v>
      </c>
      <c r="D250" s="257" t="s">
        <v>168</v>
      </c>
      <c r="E250" s="258" t="s">
        <v>530</v>
      </c>
      <c r="F250" s="259" t="s">
        <v>531</v>
      </c>
      <c r="G250" s="260" t="s">
        <v>165</v>
      </c>
      <c r="H250" s="261">
        <v>7</v>
      </c>
      <c r="I250" s="262"/>
      <c r="J250" s="263">
        <f>ROUND(I250*H250,2)</f>
        <v>0</v>
      </c>
      <c r="K250" s="259" t="s">
        <v>19</v>
      </c>
      <c r="L250" s="264"/>
      <c r="M250" s="265" t="s">
        <v>19</v>
      </c>
      <c r="N250" s="266" t="s">
        <v>45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158</v>
      </c>
      <c r="AT250" s="216" t="s">
        <v>168</v>
      </c>
      <c r="AU250" s="216" t="s">
        <v>84</v>
      </c>
      <c r="AY250" s="18" t="s">
        <v>123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82</v>
      </c>
      <c r="BK250" s="217">
        <f>ROUND(I250*H250,2)</f>
        <v>0</v>
      </c>
      <c r="BL250" s="18" t="s">
        <v>130</v>
      </c>
      <c r="BM250" s="216" t="s">
        <v>359</v>
      </c>
    </row>
    <row r="251" s="2" customFormat="1">
      <c r="A251" s="39"/>
      <c r="B251" s="40"/>
      <c r="C251" s="41"/>
      <c r="D251" s="218" t="s">
        <v>131</v>
      </c>
      <c r="E251" s="41"/>
      <c r="F251" s="219" t="s">
        <v>531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131</v>
      </c>
      <c r="AU251" s="18" t="s">
        <v>84</v>
      </c>
    </row>
    <row r="252" s="2" customFormat="1">
      <c r="A252" s="39"/>
      <c r="B252" s="40"/>
      <c r="C252" s="41"/>
      <c r="D252" s="218" t="s">
        <v>173</v>
      </c>
      <c r="E252" s="41"/>
      <c r="F252" s="267" t="s">
        <v>532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173</v>
      </c>
      <c r="AU252" s="18" t="s">
        <v>84</v>
      </c>
    </row>
    <row r="253" s="13" customFormat="1">
      <c r="A253" s="13"/>
      <c r="B253" s="225"/>
      <c r="C253" s="226"/>
      <c r="D253" s="218" t="s">
        <v>135</v>
      </c>
      <c r="E253" s="227" t="s">
        <v>19</v>
      </c>
      <c r="F253" s="228" t="s">
        <v>533</v>
      </c>
      <c r="G253" s="226"/>
      <c r="H253" s="227" t="s">
        <v>19</v>
      </c>
      <c r="I253" s="229"/>
      <c r="J253" s="226"/>
      <c r="K253" s="226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135</v>
      </c>
      <c r="AU253" s="234" t="s">
        <v>84</v>
      </c>
      <c r="AV253" s="13" t="s">
        <v>82</v>
      </c>
      <c r="AW253" s="13" t="s">
        <v>34</v>
      </c>
      <c r="AX253" s="13" t="s">
        <v>74</v>
      </c>
      <c r="AY253" s="234" t="s">
        <v>123</v>
      </c>
    </row>
    <row r="254" s="14" customFormat="1">
      <c r="A254" s="14"/>
      <c r="B254" s="235"/>
      <c r="C254" s="236"/>
      <c r="D254" s="218" t="s">
        <v>135</v>
      </c>
      <c r="E254" s="237" t="s">
        <v>19</v>
      </c>
      <c r="F254" s="238" t="s">
        <v>534</v>
      </c>
      <c r="G254" s="236"/>
      <c r="H254" s="239">
        <v>7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135</v>
      </c>
      <c r="AU254" s="245" t="s">
        <v>84</v>
      </c>
      <c r="AV254" s="14" t="s">
        <v>84</v>
      </c>
      <c r="AW254" s="14" t="s">
        <v>34</v>
      </c>
      <c r="AX254" s="14" t="s">
        <v>74</v>
      </c>
      <c r="AY254" s="245" t="s">
        <v>123</v>
      </c>
    </row>
    <row r="255" s="15" customFormat="1">
      <c r="A255" s="15"/>
      <c r="B255" s="246"/>
      <c r="C255" s="247"/>
      <c r="D255" s="218" t="s">
        <v>135</v>
      </c>
      <c r="E255" s="248" t="s">
        <v>19</v>
      </c>
      <c r="F255" s="249" t="s">
        <v>138</v>
      </c>
      <c r="G255" s="247"/>
      <c r="H255" s="250">
        <v>7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6" t="s">
        <v>135</v>
      </c>
      <c r="AU255" s="256" t="s">
        <v>84</v>
      </c>
      <c r="AV255" s="15" t="s">
        <v>130</v>
      </c>
      <c r="AW255" s="15" t="s">
        <v>34</v>
      </c>
      <c r="AX255" s="15" t="s">
        <v>82</v>
      </c>
      <c r="AY255" s="256" t="s">
        <v>123</v>
      </c>
    </row>
    <row r="256" s="2" customFormat="1" ht="16.5" customHeight="1">
      <c r="A256" s="39"/>
      <c r="B256" s="40"/>
      <c r="C256" s="205" t="s">
        <v>360</v>
      </c>
      <c r="D256" s="205" t="s">
        <v>125</v>
      </c>
      <c r="E256" s="206" t="s">
        <v>535</v>
      </c>
      <c r="F256" s="207" t="s">
        <v>536</v>
      </c>
      <c r="G256" s="208" t="s">
        <v>165</v>
      </c>
      <c r="H256" s="209">
        <v>7</v>
      </c>
      <c r="I256" s="210"/>
      <c r="J256" s="211">
        <f>ROUND(I256*H256,2)</f>
        <v>0</v>
      </c>
      <c r="K256" s="207" t="s">
        <v>129</v>
      </c>
      <c r="L256" s="45"/>
      <c r="M256" s="212" t="s">
        <v>19</v>
      </c>
      <c r="N256" s="213" t="s">
        <v>45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130</v>
      </c>
      <c r="AT256" s="216" t="s">
        <v>125</v>
      </c>
      <c r="AU256" s="216" t="s">
        <v>84</v>
      </c>
      <c r="AY256" s="18" t="s">
        <v>123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82</v>
      </c>
      <c r="BK256" s="217">
        <f>ROUND(I256*H256,2)</f>
        <v>0</v>
      </c>
      <c r="BL256" s="18" t="s">
        <v>130</v>
      </c>
      <c r="BM256" s="216" t="s">
        <v>361</v>
      </c>
    </row>
    <row r="257" s="2" customFormat="1">
      <c r="A257" s="39"/>
      <c r="B257" s="40"/>
      <c r="C257" s="41"/>
      <c r="D257" s="218" t="s">
        <v>131</v>
      </c>
      <c r="E257" s="41"/>
      <c r="F257" s="219" t="s">
        <v>536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131</v>
      </c>
      <c r="AU257" s="18" t="s">
        <v>84</v>
      </c>
    </row>
    <row r="258" s="2" customFormat="1">
      <c r="A258" s="39"/>
      <c r="B258" s="40"/>
      <c r="C258" s="41"/>
      <c r="D258" s="223" t="s">
        <v>133</v>
      </c>
      <c r="E258" s="41"/>
      <c r="F258" s="224" t="s">
        <v>537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133</v>
      </c>
      <c r="AU258" s="18" t="s">
        <v>84</v>
      </c>
    </row>
    <row r="259" s="2" customFormat="1" ht="16.5" customHeight="1">
      <c r="A259" s="39"/>
      <c r="B259" s="40"/>
      <c r="C259" s="257" t="s">
        <v>226</v>
      </c>
      <c r="D259" s="257" t="s">
        <v>168</v>
      </c>
      <c r="E259" s="258" t="s">
        <v>538</v>
      </c>
      <c r="F259" s="259" t="s">
        <v>539</v>
      </c>
      <c r="G259" s="260" t="s">
        <v>165</v>
      </c>
      <c r="H259" s="261">
        <v>5</v>
      </c>
      <c r="I259" s="262"/>
      <c r="J259" s="263">
        <f>ROUND(I259*H259,2)</f>
        <v>0</v>
      </c>
      <c r="K259" s="259" t="s">
        <v>129</v>
      </c>
      <c r="L259" s="264"/>
      <c r="M259" s="265" t="s">
        <v>19</v>
      </c>
      <c r="N259" s="266" t="s">
        <v>45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158</v>
      </c>
      <c r="AT259" s="216" t="s">
        <v>168</v>
      </c>
      <c r="AU259" s="216" t="s">
        <v>84</v>
      </c>
      <c r="AY259" s="18" t="s">
        <v>123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82</v>
      </c>
      <c r="BK259" s="217">
        <f>ROUND(I259*H259,2)</f>
        <v>0</v>
      </c>
      <c r="BL259" s="18" t="s">
        <v>130</v>
      </c>
      <c r="BM259" s="216" t="s">
        <v>362</v>
      </c>
    </row>
    <row r="260" s="2" customFormat="1">
      <c r="A260" s="39"/>
      <c r="B260" s="40"/>
      <c r="C260" s="41"/>
      <c r="D260" s="218" t="s">
        <v>131</v>
      </c>
      <c r="E260" s="41"/>
      <c r="F260" s="219" t="s">
        <v>539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131</v>
      </c>
      <c r="AU260" s="18" t="s">
        <v>84</v>
      </c>
    </row>
    <row r="261" s="13" customFormat="1">
      <c r="A261" s="13"/>
      <c r="B261" s="225"/>
      <c r="C261" s="226"/>
      <c r="D261" s="218" t="s">
        <v>135</v>
      </c>
      <c r="E261" s="227" t="s">
        <v>19</v>
      </c>
      <c r="F261" s="228" t="s">
        <v>522</v>
      </c>
      <c r="G261" s="226"/>
      <c r="H261" s="227" t="s">
        <v>19</v>
      </c>
      <c r="I261" s="229"/>
      <c r="J261" s="226"/>
      <c r="K261" s="226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135</v>
      </c>
      <c r="AU261" s="234" t="s">
        <v>84</v>
      </c>
      <c r="AV261" s="13" t="s">
        <v>82</v>
      </c>
      <c r="AW261" s="13" t="s">
        <v>34</v>
      </c>
      <c r="AX261" s="13" t="s">
        <v>74</v>
      </c>
      <c r="AY261" s="234" t="s">
        <v>123</v>
      </c>
    </row>
    <row r="262" s="14" customFormat="1">
      <c r="A262" s="14"/>
      <c r="B262" s="235"/>
      <c r="C262" s="236"/>
      <c r="D262" s="218" t="s">
        <v>135</v>
      </c>
      <c r="E262" s="237" t="s">
        <v>19</v>
      </c>
      <c r="F262" s="238" t="s">
        <v>540</v>
      </c>
      <c r="G262" s="236"/>
      <c r="H262" s="239">
        <v>5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135</v>
      </c>
      <c r="AU262" s="245" t="s">
        <v>84</v>
      </c>
      <c r="AV262" s="14" t="s">
        <v>84</v>
      </c>
      <c r="AW262" s="14" t="s">
        <v>34</v>
      </c>
      <c r="AX262" s="14" t="s">
        <v>74</v>
      </c>
      <c r="AY262" s="245" t="s">
        <v>123</v>
      </c>
    </row>
    <row r="263" s="15" customFormat="1">
      <c r="A263" s="15"/>
      <c r="B263" s="246"/>
      <c r="C263" s="247"/>
      <c r="D263" s="218" t="s">
        <v>135</v>
      </c>
      <c r="E263" s="248" t="s">
        <v>19</v>
      </c>
      <c r="F263" s="249" t="s">
        <v>138</v>
      </c>
      <c r="G263" s="247"/>
      <c r="H263" s="250">
        <v>5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6" t="s">
        <v>135</v>
      </c>
      <c r="AU263" s="256" t="s">
        <v>84</v>
      </c>
      <c r="AV263" s="15" t="s">
        <v>130</v>
      </c>
      <c r="AW263" s="15" t="s">
        <v>34</v>
      </c>
      <c r="AX263" s="15" t="s">
        <v>82</v>
      </c>
      <c r="AY263" s="256" t="s">
        <v>123</v>
      </c>
    </row>
    <row r="264" s="2" customFormat="1" ht="16.5" customHeight="1">
      <c r="A264" s="39"/>
      <c r="B264" s="40"/>
      <c r="C264" s="257" t="s">
        <v>363</v>
      </c>
      <c r="D264" s="257" t="s">
        <v>168</v>
      </c>
      <c r="E264" s="258" t="s">
        <v>541</v>
      </c>
      <c r="F264" s="259" t="s">
        <v>542</v>
      </c>
      <c r="G264" s="260" t="s">
        <v>165</v>
      </c>
      <c r="H264" s="261">
        <v>2</v>
      </c>
      <c r="I264" s="262"/>
      <c r="J264" s="263">
        <f>ROUND(I264*H264,2)</f>
        <v>0</v>
      </c>
      <c r="K264" s="259" t="s">
        <v>129</v>
      </c>
      <c r="L264" s="264"/>
      <c r="M264" s="265" t="s">
        <v>19</v>
      </c>
      <c r="N264" s="266" t="s">
        <v>45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158</v>
      </c>
      <c r="AT264" s="216" t="s">
        <v>168</v>
      </c>
      <c r="AU264" s="216" t="s">
        <v>84</v>
      </c>
      <c r="AY264" s="18" t="s">
        <v>123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82</v>
      </c>
      <c r="BK264" s="217">
        <f>ROUND(I264*H264,2)</f>
        <v>0</v>
      </c>
      <c r="BL264" s="18" t="s">
        <v>130</v>
      </c>
      <c r="BM264" s="216" t="s">
        <v>364</v>
      </c>
    </row>
    <row r="265" s="2" customFormat="1">
      <c r="A265" s="39"/>
      <c r="B265" s="40"/>
      <c r="C265" s="41"/>
      <c r="D265" s="218" t="s">
        <v>131</v>
      </c>
      <c r="E265" s="41"/>
      <c r="F265" s="219" t="s">
        <v>542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131</v>
      </c>
      <c r="AU265" s="18" t="s">
        <v>84</v>
      </c>
    </row>
    <row r="266" s="13" customFormat="1">
      <c r="A266" s="13"/>
      <c r="B266" s="225"/>
      <c r="C266" s="226"/>
      <c r="D266" s="218" t="s">
        <v>135</v>
      </c>
      <c r="E266" s="227" t="s">
        <v>19</v>
      </c>
      <c r="F266" s="228" t="s">
        <v>522</v>
      </c>
      <c r="G266" s="226"/>
      <c r="H266" s="227" t="s">
        <v>19</v>
      </c>
      <c r="I266" s="229"/>
      <c r="J266" s="226"/>
      <c r="K266" s="226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135</v>
      </c>
      <c r="AU266" s="234" t="s">
        <v>84</v>
      </c>
      <c r="AV266" s="13" t="s">
        <v>82</v>
      </c>
      <c r="AW266" s="13" t="s">
        <v>34</v>
      </c>
      <c r="AX266" s="13" t="s">
        <v>74</v>
      </c>
      <c r="AY266" s="234" t="s">
        <v>123</v>
      </c>
    </row>
    <row r="267" s="14" customFormat="1">
      <c r="A267" s="14"/>
      <c r="B267" s="235"/>
      <c r="C267" s="236"/>
      <c r="D267" s="218" t="s">
        <v>135</v>
      </c>
      <c r="E267" s="237" t="s">
        <v>19</v>
      </c>
      <c r="F267" s="238" t="s">
        <v>543</v>
      </c>
      <c r="G267" s="236"/>
      <c r="H267" s="239">
        <v>2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135</v>
      </c>
      <c r="AU267" s="245" t="s">
        <v>84</v>
      </c>
      <c r="AV267" s="14" t="s">
        <v>84</v>
      </c>
      <c r="AW267" s="14" t="s">
        <v>34</v>
      </c>
      <c r="AX267" s="14" t="s">
        <v>74</v>
      </c>
      <c r="AY267" s="245" t="s">
        <v>123</v>
      </c>
    </row>
    <row r="268" s="15" customFormat="1">
      <c r="A268" s="15"/>
      <c r="B268" s="246"/>
      <c r="C268" s="247"/>
      <c r="D268" s="218" t="s">
        <v>135</v>
      </c>
      <c r="E268" s="248" t="s">
        <v>19</v>
      </c>
      <c r="F268" s="249" t="s">
        <v>138</v>
      </c>
      <c r="G268" s="247"/>
      <c r="H268" s="250">
        <v>2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6" t="s">
        <v>135</v>
      </c>
      <c r="AU268" s="256" t="s">
        <v>84</v>
      </c>
      <c r="AV268" s="15" t="s">
        <v>130</v>
      </c>
      <c r="AW268" s="15" t="s">
        <v>34</v>
      </c>
      <c r="AX268" s="15" t="s">
        <v>82</v>
      </c>
      <c r="AY268" s="256" t="s">
        <v>123</v>
      </c>
    </row>
    <row r="269" s="2" customFormat="1" ht="16.5" customHeight="1">
      <c r="A269" s="39"/>
      <c r="B269" s="40"/>
      <c r="C269" s="205" t="s">
        <v>232</v>
      </c>
      <c r="D269" s="205" t="s">
        <v>125</v>
      </c>
      <c r="E269" s="206" t="s">
        <v>544</v>
      </c>
      <c r="F269" s="207" t="s">
        <v>545</v>
      </c>
      <c r="G269" s="208" t="s">
        <v>165</v>
      </c>
      <c r="H269" s="209">
        <v>6</v>
      </c>
      <c r="I269" s="210"/>
      <c r="J269" s="211">
        <f>ROUND(I269*H269,2)</f>
        <v>0</v>
      </c>
      <c r="K269" s="207" t="s">
        <v>129</v>
      </c>
      <c r="L269" s="45"/>
      <c r="M269" s="212" t="s">
        <v>19</v>
      </c>
      <c r="N269" s="213" t="s">
        <v>45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130</v>
      </c>
      <c r="AT269" s="216" t="s">
        <v>125</v>
      </c>
      <c r="AU269" s="216" t="s">
        <v>84</v>
      </c>
      <c r="AY269" s="18" t="s">
        <v>123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82</v>
      </c>
      <c r="BK269" s="217">
        <f>ROUND(I269*H269,2)</f>
        <v>0</v>
      </c>
      <c r="BL269" s="18" t="s">
        <v>130</v>
      </c>
      <c r="BM269" s="216" t="s">
        <v>365</v>
      </c>
    </row>
    <row r="270" s="2" customFormat="1">
      <c r="A270" s="39"/>
      <c r="B270" s="40"/>
      <c r="C270" s="41"/>
      <c r="D270" s="218" t="s">
        <v>131</v>
      </c>
      <c r="E270" s="41"/>
      <c r="F270" s="219" t="s">
        <v>545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131</v>
      </c>
      <c r="AU270" s="18" t="s">
        <v>84</v>
      </c>
    </row>
    <row r="271" s="2" customFormat="1">
      <c r="A271" s="39"/>
      <c r="B271" s="40"/>
      <c r="C271" s="41"/>
      <c r="D271" s="223" t="s">
        <v>133</v>
      </c>
      <c r="E271" s="41"/>
      <c r="F271" s="224" t="s">
        <v>546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133</v>
      </c>
      <c r="AU271" s="18" t="s">
        <v>84</v>
      </c>
    </row>
    <row r="272" s="2" customFormat="1" ht="16.5" customHeight="1">
      <c r="A272" s="39"/>
      <c r="B272" s="40"/>
      <c r="C272" s="257" t="s">
        <v>366</v>
      </c>
      <c r="D272" s="257" t="s">
        <v>168</v>
      </c>
      <c r="E272" s="258" t="s">
        <v>547</v>
      </c>
      <c r="F272" s="259" t="s">
        <v>548</v>
      </c>
      <c r="G272" s="260" t="s">
        <v>165</v>
      </c>
      <c r="H272" s="261">
        <v>1</v>
      </c>
      <c r="I272" s="262"/>
      <c r="J272" s="263">
        <f>ROUND(I272*H272,2)</f>
        <v>0</v>
      </c>
      <c r="K272" s="259" t="s">
        <v>129</v>
      </c>
      <c r="L272" s="264"/>
      <c r="M272" s="265" t="s">
        <v>19</v>
      </c>
      <c r="N272" s="266" t="s">
        <v>45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158</v>
      </c>
      <c r="AT272" s="216" t="s">
        <v>168</v>
      </c>
      <c r="AU272" s="216" t="s">
        <v>84</v>
      </c>
      <c r="AY272" s="18" t="s">
        <v>123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82</v>
      </c>
      <c r="BK272" s="217">
        <f>ROUND(I272*H272,2)</f>
        <v>0</v>
      </c>
      <c r="BL272" s="18" t="s">
        <v>130</v>
      </c>
      <c r="BM272" s="216" t="s">
        <v>368</v>
      </c>
    </row>
    <row r="273" s="2" customFormat="1">
      <c r="A273" s="39"/>
      <c r="B273" s="40"/>
      <c r="C273" s="41"/>
      <c r="D273" s="218" t="s">
        <v>131</v>
      </c>
      <c r="E273" s="41"/>
      <c r="F273" s="219" t="s">
        <v>548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131</v>
      </c>
      <c r="AU273" s="18" t="s">
        <v>84</v>
      </c>
    </row>
    <row r="274" s="13" customFormat="1">
      <c r="A274" s="13"/>
      <c r="B274" s="225"/>
      <c r="C274" s="226"/>
      <c r="D274" s="218" t="s">
        <v>135</v>
      </c>
      <c r="E274" s="227" t="s">
        <v>19</v>
      </c>
      <c r="F274" s="228" t="s">
        <v>533</v>
      </c>
      <c r="G274" s="226"/>
      <c r="H274" s="227" t="s">
        <v>19</v>
      </c>
      <c r="I274" s="229"/>
      <c r="J274" s="226"/>
      <c r="K274" s="226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135</v>
      </c>
      <c r="AU274" s="234" t="s">
        <v>84</v>
      </c>
      <c r="AV274" s="13" t="s">
        <v>82</v>
      </c>
      <c r="AW274" s="13" t="s">
        <v>34</v>
      </c>
      <c r="AX274" s="13" t="s">
        <v>74</v>
      </c>
      <c r="AY274" s="234" t="s">
        <v>123</v>
      </c>
    </row>
    <row r="275" s="14" customFormat="1">
      <c r="A275" s="14"/>
      <c r="B275" s="235"/>
      <c r="C275" s="236"/>
      <c r="D275" s="218" t="s">
        <v>135</v>
      </c>
      <c r="E275" s="237" t="s">
        <v>19</v>
      </c>
      <c r="F275" s="238" t="s">
        <v>549</v>
      </c>
      <c r="G275" s="236"/>
      <c r="H275" s="239">
        <v>1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135</v>
      </c>
      <c r="AU275" s="245" t="s">
        <v>84</v>
      </c>
      <c r="AV275" s="14" t="s">
        <v>84</v>
      </c>
      <c r="AW275" s="14" t="s">
        <v>34</v>
      </c>
      <c r="AX275" s="14" t="s">
        <v>74</v>
      </c>
      <c r="AY275" s="245" t="s">
        <v>123</v>
      </c>
    </row>
    <row r="276" s="15" customFormat="1">
      <c r="A276" s="15"/>
      <c r="B276" s="246"/>
      <c r="C276" s="247"/>
      <c r="D276" s="218" t="s">
        <v>135</v>
      </c>
      <c r="E276" s="248" t="s">
        <v>19</v>
      </c>
      <c r="F276" s="249" t="s">
        <v>138</v>
      </c>
      <c r="G276" s="247"/>
      <c r="H276" s="250">
        <v>1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6" t="s">
        <v>135</v>
      </c>
      <c r="AU276" s="256" t="s">
        <v>84</v>
      </c>
      <c r="AV276" s="15" t="s">
        <v>130</v>
      </c>
      <c r="AW276" s="15" t="s">
        <v>34</v>
      </c>
      <c r="AX276" s="15" t="s">
        <v>82</v>
      </c>
      <c r="AY276" s="256" t="s">
        <v>123</v>
      </c>
    </row>
    <row r="277" s="2" customFormat="1" ht="16.5" customHeight="1">
      <c r="A277" s="39"/>
      <c r="B277" s="40"/>
      <c r="C277" s="257" t="s">
        <v>236</v>
      </c>
      <c r="D277" s="257" t="s">
        <v>168</v>
      </c>
      <c r="E277" s="258" t="s">
        <v>550</v>
      </c>
      <c r="F277" s="259" t="s">
        <v>551</v>
      </c>
      <c r="G277" s="260" t="s">
        <v>165</v>
      </c>
      <c r="H277" s="261">
        <v>3</v>
      </c>
      <c r="I277" s="262"/>
      <c r="J277" s="263">
        <f>ROUND(I277*H277,2)</f>
        <v>0</v>
      </c>
      <c r="K277" s="259" t="s">
        <v>129</v>
      </c>
      <c r="L277" s="264"/>
      <c r="M277" s="265" t="s">
        <v>19</v>
      </c>
      <c r="N277" s="266" t="s">
        <v>45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158</v>
      </c>
      <c r="AT277" s="216" t="s">
        <v>168</v>
      </c>
      <c r="AU277" s="216" t="s">
        <v>84</v>
      </c>
      <c r="AY277" s="18" t="s">
        <v>123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82</v>
      </c>
      <c r="BK277" s="217">
        <f>ROUND(I277*H277,2)</f>
        <v>0</v>
      </c>
      <c r="BL277" s="18" t="s">
        <v>130</v>
      </c>
      <c r="BM277" s="216" t="s">
        <v>552</v>
      </c>
    </row>
    <row r="278" s="2" customFormat="1">
      <c r="A278" s="39"/>
      <c r="B278" s="40"/>
      <c r="C278" s="41"/>
      <c r="D278" s="218" t="s">
        <v>131</v>
      </c>
      <c r="E278" s="41"/>
      <c r="F278" s="219" t="s">
        <v>551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131</v>
      </c>
      <c r="AU278" s="18" t="s">
        <v>84</v>
      </c>
    </row>
    <row r="279" s="13" customFormat="1">
      <c r="A279" s="13"/>
      <c r="B279" s="225"/>
      <c r="C279" s="226"/>
      <c r="D279" s="218" t="s">
        <v>135</v>
      </c>
      <c r="E279" s="227" t="s">
        <v>19</v>
      </c>
      <c r="F279" s="228" t="s">
        <v>533</v>
      </c>
      <c r="G279" s="226"/>
      <c r="H279" s="227" t="s">
        <v>19</v>
      </c>
      <c r="I279" s="229"/>
      <c r="J279" s="226"/>
      <c r="K279" s="226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135</v>
      </c>
      <c r="AU279" s="234" t="s">
        <v>84</v>
      </c>
      <c r="AV279" s="13" t="s">
        <v>82</v>
      </c>
      <c r="AW279" s="13" t="s">
        <v>34</v>
      </c>
      <c r="AX279" s="13" t="s">
        <v>74</v>
      </c>
      <c r="AY279" s="234" t="s">
        <v>123</v>
      </c>
    </row>
    <row r="280" s="14" customFormat="1">
      <c r="A280" s="14"/>
      <c r="B280" s="235"/>
      <c r="C280" s="236"/>
      <c r="D280" s="218" t="s">
        <v>135</v>
      </c>
      <c r="E280" s="237" t="s">
        <v>19</v>
      </c>
      <c r="F280" s="238" t="s">
        <v>553</v>
      </c>
      <c r="G280" s="236"/>
      <c r="H280" s="239">
        <v>3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135</v>
      </c>
      <c r="AU280" s="245" t="s">
        <v>84</v>
      </c>
      <c r="AV280" s="14" t="s">
        <v>84</v>
      </c>
      <c r="AW280" s="14" t="s">
        <v>34</v>
      </c>
      <c r="AX280" s="14" t="s">
        <v>74</v>
      </c>
      <c r="AY280" s="245" t="s">
        <v>123</v>
      </c>
    </row>
    <row r="281" s="15" customFormat="1">
      <c r="A281" s="15"/>
      <c r="B281" s="246"/>
      <c r="C281" s="247"/>
      <c r="D281" s="218" t="s">
        <v>135</v>
      </c>
      <c r="E281" s="248" t="s">
        <v>19</v>
      </c>
      <c r="F281" s="249" t="s">
        <v>138</v>
      </c>
      <c r="G281" s="247"/>
      <c r="H281" s="250">
        <v>3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6" t="s">
        <v>135</v>
      </c>
      <c r="AU281" s="256" t="s">
        <v>84</v>
      </c>
      <c r="AV281" s="15" t="s">
        <v>130</v>
      </c>
      <c r="AW281" s="15" t="s">
        <v>34</v>
      </c>
      <c r="AX281" s="15" t="s">
        <v>82</v>
      </c>
      <c r="AY281" s="256" t="s">
        <v>123</v>
      </c>
    </row>
    <row r="282" s="2" customFormat="1" ht="16.5" customHeight="1">
      <c r="A282" s="39"/>
      <c r="B282" s="40"/>
      <c r="C282" s="257" t="s">
        <v>554</v>
      </c>
      <c r="D282" s="257" t="s">
        <v>168</v>
      </c>
      <c r="E282" s="258" t="s">
        <v>555</v>
      </c>
      <c r="F282" s="259" t="s">
        <v>556</v>
      </c>
      <c r="G282" s="260" t="s">
        <v>165</v>
      </c>
      <c r="H282" s="261">
        <v>2</v>
      </c>
      <c r="I282" s="262"/>
      <c r="J282" s="263">
        <f>ROUND(I282*H282,2)</f>
        <v>0</v>
      </c>
      <c r="K282" s="259" t="s">
        <v>129</v>
      </c>
      <c r="L282" s="264"/>
      <c r="M282" s="265" t="s">
        <v>19</v>
      </c>
      <c r="N282" s="266" t="s">
        <v>45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158</v>
      </c>
      <c r="AT282" s="216" t="s">
        <v>168</v>
      </c>
      <c r="AU282" s="216" t="s">
        <v>84</v>
      </c>
      <c r="AY282" s="18" t="s">
        <v>123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82</v>
      </c>
      <c r="BK282" s="217">
        <f>ROUND(I282*H282,2)</f>
        <v>0</v>
      </c>
      <c r="BL282" s="18" t="s">
        <v>130</v>
      </c>
      <c r="BM282" s="216" t="s">
        <v>557</v>
      </c>
    </row>
    <row r="283" s="2" customFormat="1">
      <c r="A283" s="39"/>
      <c r="B283" s="40"/>
      <c r="C283" s="41"/>
      <c r="D283" s="218" t="s">
        <v>131</v>
      </c>
      <c r="E283" s="41"/>
      <c r="F283" s="219" t="s">
        <v>556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131</v>
      </c>
      <c r="AU283" s="18" t="s">
        <v>84</v>
      </c>
    </row>
    <row r="284" s="13" customFormat="1">
      <c r="A284" s="13"/>
      <c r="B284" s="225"/>
      <c r="C284" s="226"/>
      <c r="D284" s="218" t="s">
        <v>135</v>
      </c>
      <c r="E284" s="227" t="s">
        <v>19</v>
      </c>
      <c r="F284" s="228" t="s">
        <v>533</v>
      </c>
      <c r="G284" s="226"/>
      <c r="H284" s="227" t="s">
        <v>19</v>
      </c>
      <c r="I284" s="229"/>
      <c r="J284" s="226"/>
      <c r="K284" s="226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135</v>
      </c>
      <c r="AU284" s="234" t="s">
        <v>84</v>
      </c>
      <c r="AV284" s="13" t="s">
        <v>82</v>
      </c>
      <c r="AW284" s="13" t="s">
        <v>34</v>
      </c>
      <c r="AX284" s="13" t="s">
        <v>74</v>
      </c>
      <c r="AY284" s="234" t="s">
        <v>123</v>
      </c>
    </row>
    <row r="285" s="14" customFormat="1">
      <c r="A285" s="14"/>
      <c r="B285" s="235"/>
      <c r="C285" s="236"/>
      <c r="D285" s="218" t="s">
        <v>135</v>
      </c>
      <c r="E285" s="237" t="s">
        <v>19</v>
      </c>
      <c r="F285" s="238" t="s">
        <v>558</v>
      </c>
      <c r="G285" s="236"/>
      <c r="H285" s="239">
        <v>2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135</v>
      </c>
      <c r="AU285" s="245" t="s">
        <v>84</v>
      </c>
      <c r="AV285" s="14" t="s">
        <v>84</v>
      </c>
      <c r="AW285" s="14" t="s">
        <v>34</v>
      </c>
      <c r="AX285" s="14" t="s">
        <v>74</v>
      </c>
      <c r="AY285" s="245" t="s">
        <v>123</v>
      </c>
    </row>
    <row r="286" s="15" customFormat="1">
      <c r="A286" s="15"/>
      <c r="B286" s="246"/>
      <c r="C286" s="247"/>
      <c r="D286" s="218" t="s">
        <v>135</v>
      </c>
      <c r="E286" s="248" t="s">
        <v>19</v>
      </c>
      <c r="F286" s="249" t="s">
        <v>138</v>
      </c>
      <c r="G286" s="247"/>
      <c r="H286" s="250">
        <v>2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135</v>
      </c>
      <c r="AU286" s="256" t="s">
        <v>84</v>
      </c>
      <c r="AV286" s="15" t="s">
        <v>130</v>
      </c>
      <c r="AW286" s="15" t="s">
        <v>34</v>
      </c>
      <c r="AX286" s="15" t="s">
        <v>82</v>
      </c>
      <c r="AY286" s="256" t="s">
        <v>123</v>
      </c>
    </row>
    <row r="287" s="2" customFormat="1" ht="16.5" customHeight="1">
      <c r="A287" s="39"/>
      <c r="B287" s="40"/>
      <c r="C287" s="205" t="s">
        <v>242</v>
      </c>
      <c r="D287" s="205" t="s">
        <v>125</v>
      </c>
      <c r="E287" s="206" t="s">
        <v>559</v>
      </c>
      <c r="F287" s="207" t="s">
        <v>560</v>
      </c>
      <c r="G287" s="208" t="s">
        <v>165</v>
      </c>
      <c r="H287" s="209">
        <v>8</v>
      </c>
      <c r="I287" s="210"/>
      <c r="J287" s="211">
        <f>ROUND(I287*H287,2)</f>
        <v>0</v>
      </c>
      <c r="K287" s="207" t="s">
        <v>129</v>
      </c>
      <c r="L287" s="45"/>
      <c r="M287" s="212" t="s">
        <v>19</v>
      </c>
      <c r="N287" s="213" t="s">
        <v>45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130</v>
      </c>
      <c r="AT287" s="216" t="s">
        <v>125</v>
      </c>
      <c r="AU287" s="216" t="s">
        <v>84</v>
      </c>
      <c r="AY287" s="18" t="s">
        <v>123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82</v>
      </c>
      <c r="BK287" s="217">
        <f>ROUND(I287*H287,2)</f>
        <v>0</v>
      </c>
      <c r="BL287" s="18" t="s">
        <v>130</v>
      </c>
      <c r="BM287" s="216" t="s">
        <v>561</v>
      </c>
    </row>
    <row r="288" s="2" customFormat="1">
      <c r="A288" s="39"/>
      <c r="B288" s="40"/>
      <c r="C288" s="41"/>
      <c r="D288" s="218" t="s">
        <v>131</v>
      </c>
      <c r="E288" s="41"/>
      <c r="F288" s="219" t="s">
        <v>560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131</v>
      </c>
      <c r="AU288" s="18" t="s">
        <v>84</v>
      </c>
    </row>
    <row r="289" s="2" customFormat="1">
      <c r="A289" s="39"/>
      <c r="B289" s="40"/>
      <c r="C289" s="41"/>
      <c r="D289" s="223" t="s">
        <v>133</v>
      </c>
      <c r="E289" s="41"/>
      <c r="F289" s="224" t="s">
        <v>562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133</v>
      </c>
      <c r="AU289" s="18" t="s">
        <v>84</v>
      </c>
    </row>
    <row r="290" s="2" customFormat="1" ht="16.5" customHeight="1">
      <c r="A290" s="39"/>
      <c r="B290" s="40"/>
      <c r="C290" s="257" t="s">
        <v>563</v>
      </c>
      <c r="D290" s="257" t="s">
        <v>168</v>
      </c>
      <c r="E290" s="258" t="s">
        <v>564</v>
      </c>
      <c r="F290" s="259" t="s">
        <v>565</v>
      </c>
      <c r="G290" s="260" t="s">
        <v>165</v>
      </c>
      <c r="H290" s="261">
        <v>7</v>
      </c>
      <c r="I290" s="262"/>
      <c r="J290" s="263">
        <f>ROUND(I290*H290,2)</f>
        <v>0</v>
      </c>
      <c r="K290" s="259" t="s">
        <v>129</v>
      </c>
      <c r="L290" s="264"/>
      <c r="M290" s="265" t="s">
        <v>19</v>
      </c>
      <c r="N290" s="266" t="s">
        <v>45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158</v>
      </c>
      <c r="AT290" s="216" t="s">
        <v>168</v>
      </c>
      <c r="AU290" s="216" t="s">
        <v>84</v>
      </c>
      <c r="AY290" s="18" t="s">
        <v>123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82</v>
      </c>
      <c r="BK290" s="217">
        <f>ROUND(I290*H290,2)</f>
        <v>0</v>
      </c>
      <c r="BL290" s="18" t="s">
        <v>130</v>
      </c>
      <c r="BM290" s="216" t="s">
        <v>566</v>
      </c>
    </row>
    <row r="291" s="2" customFormat="1">
      <c r="A291" s="39"/>
      <c r="B291" s="40"/>
      <c r="C291" s="41"/>
      <c r="D291" s="218" t="s">
        <v>131</v>
      </c>
      <c r="E291" s="41"/>
      <c r="F291" s="219" t="s">
        <v>565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131</v>
      </c>
      <c r="AU291" s="18" t="s">
        <v>84</v>
      </c>
    </row>
    <row r="292" s="13" customFormat="1">
      <c r="A292" s="13"/>
      <c r="B292" s="225"/>
      <c r="C292" s="226"/>
      <c r="D292" s="218" t="s">
        <v>135</v>
      </c>
      <c r="E292" s="227" t="s">
        <v>19</v>
      </c>
      <c r="F292" s="228" t="s">
        <v>522</v>
      </c>
      <c r="G292" s="226"/>
      <c r="H292" s="227" t="s">
        <v>19</v>
      </c>
      <c r="I292" s="229"/>
      <c r="J292" s="226"/>
      <c r="K292" s="226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135</v>
      </c>
      <c r="AU292" s="234" t="s">
        <v>84</v>
      </c>
      <c r="AV292" s="13" t="s">
        <v>82</v>
      </c>
      <c r="AW292" s="13" t="s">
        <v>34</v>
      </c>
      <c r="AX292" s="13" t="s">
        <v>74</v>
      </c>
      <c r="AY292" s="234" t="s">
        <v>123</v>
      </c>
    </row>
    <row r="293" s="14" customFormat="1">
      <c r="A293" s="14"/>
      <c r="B293" s="235"/>
      <c r="C293" s="236"/>
      <c r="D293" s="218" t="s">
        <v>135</v>
      </c>
      <c r="E293" s="237" t="s">
        <v>19</v>
      </c>
      <c r="F293" s="238" t="s">
        <v>567</v>
      </c>
      <c r="G293" s="236"/>
      <c r="H293" s="239">
        <v>7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135</v>
      </c>
      <c r="AU293" s="245" t="s">
        <v>84</v>
      </c>
      <c r="AV293" s="14" t="s">
        <v>84</v>
      </c>
      <c r="AW293" s="14" t="s">
        <v>34</v>
      </c>
      <c r="AX293" s="14" t="s">
        <v>74</v>
      </c>
      <c r="AY293" s="245" t="s">
        <v>123</v>
      </c>
    </row>
    <row r="294" s="15" customFormat="1">
      <c r="A294" s="15"/>
      <c r="B294" s="246"/>
      <c r="C294" s="247"/>
      <c r="D294" s="218" t="s">
        <v>135</v>
      </c>
      <c r="E294" s="248" t="s">
        <v>19</v>
      </c>
      <c r="F294" s="249" t="s">
        <v>138</v>
      </c>
      <c r="G294" s="247"/>
      <c r="H294" s="250">
        <v>7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6" t="s">
        <v>135</v>
      </c>
      <c r="AU294" s="256" t="s">
        <v>84</v>
      </c>
      <c r="AV294" s="15" t="s">
        <v>130</v>
      </c>
      <c r="AW294" s="15" t="s">
        <v>34</v>
      </c>
      <c r="AX294" s="15" t="s">
        <v>82</v>
      </c>
      <c r="AY294" s="256" t="s">
        <v>123</v>
      </c>
    </row>
    <row r="295" s="2" customFormat="1" ht="16.5" customHeight="1">
      <c r="A295" s="39"/>
      <c r="B295" s="40"/>
      <c r="C295" s="257" t="s">
        <v>250</v>
      </c>
      <c r="D295" s="257" t="s">
        <v>168</v>
      </c>
      <c r="E295" s="258" t="s">
        <v>568</v>
      </c>
      <c r="F295" s="259" t="s">
        <v>569</v>
      </c>
      <c r="G295" s="260" t="s">
        <v>165</v>
      </c>
      <c r="H295" s="261">
        <v>20</v>
      </c>
      <c r="I295" s="262"/>
      <c r="J295" s="263">
        <f>ROUND(I295*H295,2)</f>
        <v>0</v>
      </c>
      <c r="K295" s="259" t="s">
        <v>129</v>
      </c>
      <c r="L295" s="264"/>
      <c r="M295" s="265" t="s">
        <v>19</v>
      </c>
      <c r="N295" s="266" t="s">
        <v>45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158</v>
      </c>
      <c r="AT295" s="216" t="s">
        <v>168</v>
      </c>
      <c r="AU295" s="216" t="s">
        <v>84</v>
      </c>
      <c r="AY295" s="18" t="s">
        <v>123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82</v>
      </c>
      <c r="BK295" s="217">
        <f>ROUND(I295*H295,2)</f>
        <v>0</v>
      </c>
      <c r="BL295" s="18" t="s">
        <v>130</v>
      </c>
      <c r="BM295" s="216" t="s">
        <v>570</v>
      </c>
    </row>
    <row r="296" s="2" customFormat="1">
      <c r="A296" s="39"/>
      <c r="B296" s="40"/>
      <c r="C296" s="41"/>
      <c r="D296" s="218" t="s">
        <v>131</v>
      </c>
      <c r="E296" s="41"/>
      <c r="F296" s="219" t="s">
        <v>569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131</v>
      </c>
      <c r="AU296" s="18" t="s">
        <v>84</v>
      </c>
    </row>
    <row r="297" s="14" customFormat="1">
      <c r="A297" s="14"/>
      <c r="B297" s="235"/>
      <c r="C297" s="236"/>
      <c r="D297" s="218" t="s">
        <v>135</v>
      </c>
      <c r="E297" s="237" t="s">
        <v>19</v>
      </c>
      <c r="F297" s="238" t="s">
        <v>571</v>
      </c>
      <c r="G297" s="236"/>
      <c r="H297" s="239">
        <v>7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135</v>
      </c>
      <c r="AU297" s="245" t="s">
        <v>84</v>
      </c>
      <c r="AV297" s="14" t="s">
        <v>84</v>
      </c>
      <c r="AW297" s="14" t="s">
        <v>34</v>
      </c>
      <c r="AX297" s="14" t="s">
        <v>74</v>
      </c>
      <c r="AY297" s="245" t="s">
        <v>123</v>
      </c>
    </row>
    <row r="298" s="14" customFormat="1">
      <c r="A298" s="14"/>
      <c r="B298" s="235"/>
      <c r="C298" s="236"/>
      <c r="D298" s="218" t="s">
        <v>135</v>
      </c>
      <c r="E298" s="237" t="s">
        <v>19</v>
      </c>
      <c r="F298" s="238" t="s">
        <v>572</v>
      </c>
      <c r="G298" s="236"/>
      <c r="H298" s="239">
        <v>6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135</v>
      </c>
      <c r="AU298" s="245" t="s">
        <v>84</v>
      </c>
      <c r="AV298" s="14" t="s">
        <v>84</v>
      </c>
      <c r="AW298" s="14" t="s">
        <v>34</v>
      </c>
      <c r="AX298" s="14" t="s">
        <v>74</v>
      </c>
      <c r="AY298" s="245" t="s">
        <v>123</v>
      </c>
    </row>
    <row r="299" s="14" customFormat="1">
      <c r="A299" s="14"/>
      <c r="B299" s="235"/>
      <c r="C299" s="236"/>
      <c r="D299" s="218" t="s">
        <v>135</v>
      </c>
      <c r="E299" s="237" t="s">
        <v>19</v>
      </c>
      <c r="F299" s="238" t="s">
        <v>573</v>
      </c>
      <c r="G299" s="236"/>
      <c r="H299" s="239">
        <v>7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135</v>
      </c>
      <c r="AU299" s="245" t="s">
        <v>84</v>
      </c>
      <c r="AV299" s="14" t="s">
        <v>84</v>
      </c>
      <c r="AW299" s="14" t="s">
        <v>34</v>
      </c>
      <c r="AX299" s="14" t="s">
        <v>74</v>
      </c>
      <c r="AY299" s="245" t="s">
        <v>123</v>
      </c>
    </row>
    <row r="300" s="15" customFormat="1">
      <c r="A300" s="15"/>
      <c r="B300" s="246"/>
      <c r="C300" s="247"/>
      <c r="D300" s="218" t="s">
        <v>135</v>
      </c>
      <c r="E300" s="248" t="s">
        <v>19</v>
      </c>
      <c r="F300" s="249" t="s">
        <v>138</v>
      </c>
      <c r="G300" s="247"/>
      <c r="H300" s="250">
        <v>20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6" t="s">
        <v>135</v>
      </c>
      <c r="AU300" s="256" t="s">
        <v>84</v>
      </c>
      <c r="AV300" s="15" t="s">
        <v>130</v>
      </c>
      <c r="AW300" s="15" t="s">
        <v>34</v>
      </c>
      <c r="AX300" s="15" t="s">
        <v>82</v>
      </c>
      <c r="AY300" s="256" t="s">
        <v>123</v>
      </c>
    </row>
    <row r="301" s="12" customFormat="1" ht="22.8" customHeight="1">
      <c r="A301" s="12"/>
      <c r="B301" s="189"/>
      <c r="C301" s="190"/>
      <c r="D301" s="191" t="s">
        <v>73</v>
      </c>
      <c r="E301" s="203" t="s">
        <v>261</v>
      </c>
      <c r="F301" s="203" t="s">
        <v>262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SUM(P302:P304)</f>
        <v>0</v>
      </c>
      <c r="Q301" s="197"/>
      <c r="R301" s="198">
        <f>SUM(R302:R304)</f>
        <v>0</v>
      </c>
      <c r="S301" s="197"/>
      <c r="T301" s="199">
        <f>SUM(T302:T304)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0" t="s">
        <v>82</v>
      </c>
      <c r="AT301" s="201" t="s">
        <v>73</v>
      </c>
      <c r="AU301" s="201" t="s">
        <v>82</v>
      </c>
      <c r="AY301" s="200" t="s">
        <v>123</v>
      </c>
      <c r="BK301" s="202">
        <f>SUM(BK302:BK304)</f>
        <v>0</v>
      </c>
    </row>
    <row r="302" s="2" customFormat="1" ht="16.5" customHeight="1">
      <c r="A302" s="39"/>
      <c r="B302" s="40"/>
      <c r="C302" s="205" t="s">
        <v>574</v>
      </c>
      <c r="D302" s="205" t="s">
        <v>125</v>
      </c>
      <c r="E302" s="206" t="s">
        <v>575</v>
      </c>
      <c r="F302" s="207" t="s">
        <v>576</v>
      </c>
      <c r="G302" s="208" t="s">
        <v>265</v>
      </c>
      <c r="H302" s="209">
        <v>120.735</v>
      </c>
      <c r="I302" s="210"/>
      <c r="J302" s="211">
        <f>ROUND(I302*H302,2)</f>
        <v>0</v>
      </c>
      <c r="K302" s="207" t="s">
        <v>129</v>
      </c>
      <c r="L302" s="45"/>
      <c r="M302" s="212" t="s">
        <v>19</v>
      </c>
      <c r="N302" s="213" t="s">
        <v>45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130</v>
      </c>
      <c r="AT302" s="216" t="s">
        <v>125</v>
      </c>
      <c r="AU302" s="216" t="s">
        <v>84</v>
      </c>
      <c r="AY302" s="18" t="s">
        <v>123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82</v>
      </c>
      <c r="BK302" s="217">
        <f>ROUND(I302*H302,2)</f>
        <v>0</v>
      </c>
      <c r="BL302" s="18" t="s">
        <v>130</v>
      </c>
      <c r="BM302" s="216" t="s">
        <v>577</v>
      </c>
    </row>
    <row r="303" s="2" customFormat="1">
      <c r="A303" s="39"/>
      <c r="B303" s="40"/>
      <c r="C303" s="41"/>
      <c r="D303" s="218" t="s">
        <v>131</v>
      </c>
      <c r="E303" s="41"/>
      <c r="F303" s="219" t="s">
        <v>578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131</v>
      </c>
      <c r="AU303" s="18" t="s">
        <v>84</v>
      </c>
    </row>
    <row r="304" s="2" customFormat="1">
      <c r="A304" s="39"/>
      <c r="B304" s="40"/>
      <c r="C304" s="41"/>
      <c r="D304" s="223" t="s">
        <v>133</v>
      </c>
      <c r="E304" s="41"/>
      <c r="F304" s="224" t="s">
        <v>579</v>
      </c>
      <c r="G304" s="41"/>
      <c r="H304" s="41"/>
      <c r="I304" s="220"/>
      <c r="J304" s="41"/>
      <c r="K304" s="41"/>
      <c r="L304" s="45"/>
      <c r="M304" s="268"/>
      <c r="N304" s="269"/>
      <c r="O304" s="270"/>
      <c r="P304" s="270"/>
      <c r="Q304" s="270"/>
      <c r="R304" s="270"/>
      <c r="S304" s="270"/>
      <c r="T304" s="271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133</v>
      </c>
      <c r="AU304" s="18" t="s">
        <v>84</v>
      </c>
    </row>
    <row r="305" s="2" customFormat="1" ht="6.96" customHeight="1">
      <c r="A305" s="39"/>
      <c r="B305" s="60"/>
      <c r="C305" s="61"/>
      <c r="D305" s="61"/>
      <c r="E305" s="61"/>
      <c r="F305" s="61"/>
      <c r="G305" s="61"/>
      <c r="H305" s="61"/>
      <c r="I305" s="61"/>
      <c r="J305" s="61"/>
      <c r="K305" s="61"/>
      <c r="L305" s="45"/>
      <c r="M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</row>
  </sheetData>
  <sheetProtection sheet="1" autoFilter="0" formatColumns="0" formatRows="0" objects="1" scenarios="1" spinCount="100000" saltValue="zo5342Thj79Hu0aEelULY6f/G16s5U3HWemnjmrUlIvKS8+CVqzxse+oRkszyzIvlXgQK6QY/WovsOFe0sfQ+g==" hashValue="tKL0U1F/VWDaXJdQmgZzJbNtSFP6VDz+bQ/kFFs2/MEEbUMYtUURBGalzVw9ShbC45ijjNdgQQB9AP0vh+orRA==" algorithmName="SHA-512" password="CC35"/>
  <autoFilter ref="C86:K30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5" r:id="rId1" display="https://podminky.urs.cz/item/CS_URS_2022_01/121151115"/>
    <hyperlink ref="F102" r:id="rId2" display="https://podminky.urs.cz/item/CS_URS_2022_01/181351105"/>
    <hyperlink ref="F109" r:id="rId3" display="https://podminky.urs.cz/item/CS_URS_2022_01/181451121"/>
    <hyperlink ref="F121" r:id="rId4" display="https://podminky.urs.cz/item/CS_URS_2022_01/162751117"/>
    <hyperlink ref="F128" r:id="rId5" display="https://podminky.urs.cz/item/CS_URS_2022_01/162751119"/>
    <hyperlink ref="F143" r:id="rId6" display="https://podminky.urs.cz/item/CS_URS_2022_01/119001401"/>
    <hyperlink ref="F149" r:id="rId7" display="https://podminky.urs.cz/item/CS_URS_2022_01/119001405"/>
    <hyperlink ref="F155" r:id="rId8" display="https://podminky.urs.cz/item/CS_URS_2022_01/119001421"/>
    <hyperlink ref="F161" r:id="rId9" display="https://podminky.urs.cz/item/CS_URS_2022_01/120001101"/>
    <hyperlink ref="F167" r:id="rId10" display="https://podminky.urs.cz/item/CS_URS_2022_01/132254205"/>
    <hyperlink ref="F173" r:id="rId11" display="https://podminky.urs.cz/item/CS_URS_2022_01/151811132"/>
    <hyperlink ref="F179" r:id="rId12" display="https://podminky.urs.cz/item/CS_URS_2022_01/151811232"/>
    <hyperlink ref="F186" r:id="rId13" display="https://podminky.urs.cz/item/CS_URS_2022_01/451572111"/>
    <hyperlink ref="F197" r:id="rId14" display="https://podminky.urs.cz/item/CS_URS_2022_01/175151101"/>
    <hyperlink ref="F207" r:id="rId15" display="https://podminky.urs.cz/item/CS_URS_2022_01/212750101"/>
    <hyperlink ref="F213" r:id="rId16" display="https://podminky.urs.cz/item/CS_URS_2022_01/174101101"/>
    <hyperlink ref="F220" r:id="rId17" display="https://podminky.urs.cz/item/CS_URS_2022_01/871393121"/>
    <hyperlink ref="F238" r:id="rId18" display="https://podminky.urs.cz/item/CS_URS_2022_01/899104112"/>
    <hyperlink ref="F249" r:id="rId19" display="https://podminky.urs.cz/item/CS_URS_2022_01/452112111"/>
    <hyperlink ref="F258" r:id="rId20" display="https://podminky.urs.cz/item/CS_URS_2022_01/894412411"/>
    <hyperlink ref="F271" r:id="rId21" display="https://podminky.urs.cz/item/CS_URS_2022_01/894411311"/>
    <hyperlink ref="F289" r:id="rId22" display="https://podminky.urs.cz/item/CS_URS_2022_01/894414111"/>
    <hyperlink ref="F304" r:id="rId23" display="https://podminky.urs.cz/item/CS_URS_2022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Realizace společných zařízení Pokřikov - I.etapa, II.etapa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580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100</v>
      </c>
      <c r="G12" s="39"/>
      <c r="H12" s="39"/>
      <c r="I12" s="133" t="s">
        <v>23</v>
      </c>
      <c r="J12" s="138" t="str">
        <f>'Rekapitulace stavby'!AN8</f>
        <v>7. 2. 2022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>01312774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Státní pozemkový úřad</v>
      </c>
      <c r="F15" s="39"/>
      <c r="G15" s="39"/>
      <c r="H15" s="39"/>
      <c r="I15" s="133" t="s">
        <v>29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Anna Žohová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47116901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Vodohospodářský rozvoj a výstavba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ROUND((SUM(BE80:BE123)),  2)</f>
        <v>0</v>
      </c>
      <c r="G33" s="39"/>
      <c r="H33" s="39"/>
      <c r="I33" s="149">
        <v>0.20999999999999999</v>
      </c>
      <c r="J33" s="148">
        <f>ROUND(((SUM(BE80:BE123))*I33),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ROUND((SUM(BF80:BF123)),  2)</f>
        <v>0</v>
      </c>
      <c r="G34" s="39"/>
      <c r="H34" s="39"/>
      <c r="I34" s="149">
        <v>0.14999999999999999</v>
      </c>
      <c r="J34" s="148">
        <f>ROUND(((SUM(BF80:BF123))*I34),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ROUND((SUM(BG80:BG123)),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ROUND((SUM(BH80:BH123)),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ROUND((SUM(BI80:BI123)),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Realizace společných zařízení Pokřikov - I.etapa, II.etapa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...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7. 2. 2022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32</v>
      </c>
      <c r="J54" s="37" t="str">
        <f>E21</f>
        <v>Anna Žohová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Vodohospodářský rozvoj a výstavba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581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108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Realizace společných zařízení Pokřikov - I.etapa, II.etapa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98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VON - Vedlejší a ostatní ...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7. 2. 2022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Státní pozemkový úřad</v>
      </c>
      <c r="G76" s="41"/>
      <c r="H76" s="41"/>
      <c r="I76" s="33" t="s">
        <v>32</v>
      </c>
      <c r="J76" s="37" t="str">
        <f>E21</f>
        <v>Anna Žohová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5.6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Vodohospodářský rozvoj a výstavba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8"/>
      <c r="B79" s="179"/>
      <c r="C79" s="180" t="s">
        <v>109</v>
      </c>
      <c r="D79" s="181" t="s">
        <v>59</v>
      </c>
      <c r="E79" s="181" t="s">
        <v>55</v>
      </c>
      <c r="F79" s="181" t="s">
        <v>56</v>
      </c>
      <c r="G79" s="181" t="s">
        <v>110</v>
      </c>
      <c r="H79" s="181" t="s">
        <v>111</v>
      </c>
      <c r="I79" s="181" t="s">
        <v>112</v>
      </c>
      <c r="J79" s="181" t="s">
        <v>103</v>
      </c>
      <c r="K79" s="182" t="s">
        <v>113</v>
      </c>
      <c r="L79" s="183"/>
      <c r="M79" s="93" t="s">
        <v>19</v>
      </c>
      <c r="N79" s="94" t="s">
        <v>44</v>
      </c>
      <c r="O79" s="94" t="s">
        <v>114</v>
      </c>
      <c r="P79" s="94" t="s">
        <v>115</v>
      </c>
      <c r="Q79" s="94" t="s">
        <v>116</v>
      </c>
      <c r="R79" s="94" t="s">
        <v>117</v>
      </c>
      <c r="S79" s="94" t="s">
        <v>118</v>
      </c>
      <c r="T79" s="95" t="s">
        <v>119</v>
      </c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</row>
    <row r="80" s="2" customFormat="1" ht="22.8" customHeight="1">
      <c r="A80" s="39"/>
      <c r="B80" s="40"/>
      <c r="C80" s="100" t="s">
        <v>120</v>
      </c>
      <c r="D80" s="41"/>
      <c r="E80" s="41"/>
      <c r="F80" s="41"/>
      <c r="G80" s="41"/>
      <c r="H80" s="41"/>
      <c r="I80" s="41"/>
      <c r="J80" s="184">
        <f>BK80</f>
        <v>0</v>
      </c>
      <c r="K80" s="41"/>
      <c r="L80" s="45"/>
      <c r="M80" s="96"/>
      <c r="N80" s="185"/>
      <c r="O80" s="97"/>
      <c r="P80" s="186">
        <f>P81</f>
        <v>0</v>
      </c>
      <c r="Q80" s="97"/>
      <c r="R80" s="186">
        <f>R81</f>
        <v>0</v>
      </c>
      <c r="S80" s="97"/>
      <c r="T80" s="187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73</v>
      </c>
      <c r="AU80" s="18" t="s">
        <v>104</v>
      </c>
      <c r="BK80" s="188">
        <f>BK81</f>
        <v>0</v>
      </c>
    </row>
    <row r="81" s="12" customFormat="1" ht="25.92" customHeight="1">
      <c r="A81" s="12"/>
      <c r="B81" s="189"/>
      <c r="C81" s="190"/>
      <c r="D81" s="191" t="s">
        <v>73</v>
      </c>
      <c r="E81" s="192" t="s">
        <v>582</v>
      </c>
      <c r="F81" s="192" t="s">
        <v>583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SUM(P82:P123)</f>
        <v>0</v>
      </c>
      <c r="Q81" s="197"/>
      <c r="R81" s="198">
        <f>SUM(R82:R123)</f>
        <v>0</v>
      </c>
      <c r="S81" s="197"/>
      <c r="T81" s="199">
        <f>SUM(T82:T123)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0" t="s">
        <v>162</v>
      </c>
      <c r="AT81" s="201" t="s">
        <v>73</v>
      </c>
      <c r="AU81" s="201" t="s">
        <v>74</v>
      </c>
      <c r="AY81" s="200" t="s">
        <v>123</v>
      </c>
      <c r="BK81" s="202">
        <f>SUM(BK82:BK123)</f>
        <v>0</v>
      </c>
    </row>
    <row r="82" s="2" customFormat="1" ht="24.15" customHeight="1">
      <c r="A82" s="39"/>
      <c r="B82" s="40"/>
      <c r="C82" s="205" t="s">
        <v>82</v>
      </c>
      <c r="D82" s="205" t="s">
        <v>125</v>
      </c>
      <c r="E82" s="206" t="s">
        <v>584</v>
      </c>
      <c r="F82" s="207" t="s">
        <v>585</v>
      </c>
      <c r="G82" s="208" t="s">
        <v>586</v>
      </c>
      <c r="H82" s="209">
        <v>1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45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130</v>
      </c>
      <c r="AT82" s="216" t="s">
        <v>125</v>
      </c>
      <c r="AU82" s="216" t="s">
        <v>82</v>
      </c>
      <c r="AY82" s="18" t="s">
        <v>123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82</v>
      </c>
      <c r="BK82" s="217">
        <f>ROUND(I82*H82,2)</f>
        <v>0</v>
      </c>
      <c r="BL82" s="18" t="s">
        <v>130</v>
      </c>
      <c r="BM82" s="216" t="s">
        <v>84</v>
      </c>
    </row>
    <row r="83" s="2" customFormat="1">
      <c r="A83" s="39"/>
      <c r="B83" s="40"/>
      <c r="C83" s="41"/>
      <c r="D83" s="218" t="s">
        <v>131</v>
      </c>
      <c r="E83" s="41"/>
      <c r="F83" s="219" t="s">
        <v>585</v>
      </c>
      <c r="G83" s="41"/>
      <c r="H83" s="41"/>
      <c r="I83" s="220"/>
      <c r="J83" s="41"/>
      <c r="K83" s="41"/>
      <c r="L83" s="45"/>
      <c r="M83" s="221"/>
      <c r="N83" s="222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131</v>
      </c>
      <c r="AU83" s="18" t="s">
        <v>82</v>
      </c>
    </row>
    <row r="84" s="2" customFormat="1" ht="37.8" customHeight="1">
      <c r="A84" s="39"/>
      <c r="B84" s="40"/>
      <c r="C84" s="205" t="s">
        <v>84</v>
      </c>
      <c r="D84" s="205" t="s">
        <v>125</v>
      </c>
      <c r="E84" s="206" t="s">
        <v>587</v>
      </c>
      <c r="F84" s="207" t="s">
        <v>588</v>
      </c>
      <c r="G84" s="208" t="s">
        <v>586</v>
      </c>
      <c r="H84" s="209">
        <v>1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45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130</v>
      </c>
      <c r="AT84" s="216" t="s">
        <v>125</v>
      </c>
      <c r="AU84" s="216" t="s">
        <v>82</v>
      </c>
      <c r="AY84" s="18" t="s">
        <v>123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82</v>
      </c>
      <c r="BK84" s="217">
        <f>ROUND(I84*H84,2)</f>
        <v>0</v>
      </c>
      <c r="BL84" s="18" t="s">
        <v>130</v>
      </c>
      <c r="BM84" s="216" t="s">
        <v>130</v>
      </c>
    </row>
    <row r="85" s="2" customFormat="1">
      <c r="A85" s="39"/>
      <c r="B85" s="40"/>
      <c r="C85" s="41"/>
      <c r="D85" s="218" t="s">
        <v>131</v>
      </c>
      <c r="E85" s="41"/>
      <c r="F85" s="219" t="s">
        <v>589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131</v>
      </c>
      <c r="AU85" s="18" t="s">
        <v>82</v>
      </c>
    </row>
    <row r="86" s="2" customFormat="1" ht="33" customHeight="1">
      <c r="A86" s="39"/>
      <c r="B86" s="40"/>
      <c r="C86" s="205" t="s">
        <v>147</v>
      </c>
      <c r="D86" s="205" t="s">
        <v>125</v>
      </c>
      <c r="E86" s="206" t="s">
        <v>590</v>
      </c>
      <c r="F86" s="207" t="s">
        <v>591</v>
      </c>
      <c r="G86" s="208" t="s">
        <v>338</v>
      </c>
      <c r="H86" s="209">
        <v>1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45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130</v>
      </c>
      <c r="AT86" s="216" t="s">
        <v>125</v>
      </c>
      <c r="AU86" s="216" t="s">
        <v>82</v>
      </c>
      <c r="AY86" s="18" t="s">
        <v>123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82</v>
      </c>
      <c r="BK86" s="217">
        <f>ROUND(I86*H86,2)</f>
        <v>0</v>
      </c>
      <c r="BL86" s="18" t="s">
        <v>130</v>
      </c>
      <c r="BM86" s="216" t="s">
        <v>150</v>
      </c>
    </row>
    <row r="87" s="2" customFormat="1">
      <c r="A87" s="39"/>
      <c r="B87" s="40"/>
      <c r="C87" s="41"/>
      <c r="D87" s="218" t="s">
        <v>131</v>
      </c>
      <c r="E87" s="41"/>
      <c r="F87" s="219" t="s">
        <v>591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131</v>
      </c>
      <c r="AU87" s="18" t="s">
        <v>82</v>
      </c>
    </row>
    <row r="88" s="2" customFormat="1">
      <c r="A88" s="39"/>
      <c r="B88" s="40"/>
      <c r="C88" s="41"/>
      <c r="D88" s="218" t="s">
        <v>173</v>
      </c>
      <c r="E88" s="41"/>
      <c r="F88" s="267" t="s">
        <v>592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173</v>
      </c>
      <c r="AU88" s="18" t="s">
        <v>82</v>
      </c>
    </row>
    <row r="89" s="2" customFormat="1" ht="16.5" customHeight="1">
      <c r="A89" s="39"/>
      <c r="B89" s="40"/>
      <c r="C89" s="205" t="s">
        <v>130</v>
      </c>
      <c r="D89" s="205" t="s">
        <v>125</v>
      </c>
      <c r="E89" s="206" t="s">
        <v>593</v>
      </c>
      <c r="F89" s="207" t="s">
        <v>594</v>
      </c>
      <c r="G89" s="208" t="s">
        <v>595</v>
      </c>
      <c r="H89" s="209">
        <v>1</v>
      </c>
      <c r="I89" s="210"/>
      <c r="J89" s="211">
        <f>ROUND(I89*H89,2)</f>
        <v>0</v>
      </c>
      <c r="K89" s="207" t="s">
        <v>129</v>
      </c>
      <c r="L89" s="45"/>
      <c r="M89" s="212" t="s">
        <v>19</v>
      </c>
      <c r="N89" s="213" t="s">
        <v>45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130</v>
      </c>
      <c r="AT89" s="216" t="s">
        <v>125</v>
      </c>
      <c r="AU89" s="216" t="s">
        <v>82</v>
      </c>
      <c r="AY89" s="18" t="s">
        <v>123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82</v>
      </c>
      <c r="BK89" s="217">
        <f>ROUND(I89*H89,2)</f>
        <v>0</v>
      </c>
      <c r="BL89" s="18" t="s">
        <v>130</v>
      </c>
      <c r="BM89" s="216" t="s">
        <v>158</v>
      </c>
    </row>
    <row r="90" s="2" customFormat="1">
      <c r="A90" s="39"/>
      <c r="B90" s="40"/>
      <c r="C90" s="41"/>
      <c r="D90" s="218" t="s">
        <v>131</v>
      </c>
      <c r="E90" s="41"/>
      <c r="F90" s="219" t="s">
        <v>594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131</v>
      </c>
      <c r="AU90" s="18" t="s">
        <v>82</v>
      </c>
    </row>
    <row r="91" s="2" customFormat="1">
      <c r="A91" s="39"/>
      <c r="B91" s="40"/>
      <c r="C91" s="41"/>
      <c r="D91" s="223" t="s">
        <v>133</v>
      </c>
      <c r="E91" s="41"/>
      <c r="F91" s="224" t="s">
        <v>596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133</v>
      </c>
      <c r="AU91" s="18" t="s">
        <v>82</v>
      </c>
    </row>
    <row r="92" s="2" customFormat="1" ht="16.5" customHeight="1">
      <c r="A92" s="39"/>
      <c r="B92" s="40"/>
      <c r="C92" s="205" t="s">
        <v>162</v>
      </c>
      <c r="D92" s="205" t="s">
        <v>125</v>
      </c>
      <c r="E92" s="206" t="s">
        <v>597</v>
      </c>
      <c r="F92" s="207" t="s">
        <v>598</v>
      </c>
      <c r="G92" s="208" t="s">
        <v>586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130</v>
      </c>
      <c r="AT92" s="216" t="s">
        <v>125</v>
      </c>
      <c r="AU92" s="216" t="s">
        <v>82</v>
      </c>
      <c r="AY92" s="18" t="s">
        <v>123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130</v>
      </c>
      <c r="BM92" s="216" t="s">
        <v>166</v>
      </c>
    </row>
    <row r="93" s="2" customFormat="1">
      <c r="A93" s="39"/>
      <c r="B93" s="40"/>
      <c r="C93" s="41"/>
      <c r="D93" s="218" t="s">
        <v>131</v>
      </c>
      <c r="E93" s="41"/>
      <c r="F93" s="219" t="s">
        <v>599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131</v>
      </c>
      <c r="AU93" s="18" t="s">
        <v>82</v>
      </c>
    </row>
    <row r="94" s="2" customFormat="1" ht="16.5" customHeight="1">
      <c r="A94" s="39"/>
      <c r="B94" s="40"/>
      <c r="C94" s="205" t="s">
        <v>233</v>
      </c>
      <c r="D94" s="205" t="s">
        <v>125</v>
      </c>
      <c r="E94" s="206" t="s">
        <v>600</v>
      </c>
      <c r="F94" s="207" t="s">
        <v>601</v>
      </c>
      <c r="G94" s="208" t="s">
        <v>586</v>
      </c>
      <c r="H94" s="209">
        <v>2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45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130</v>
      </c>
      <c r="AT94" s="216" t="s">
        <v>125</v>
      </c>
      <c r="AU94" s="216" t="s">
        <v>82</v>
      </c>
      <c r="AY94" s="18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130</v>
      </c>
      <c r="BM94" s="216" t="s">
        <v>602</v>
      </c>
    </row>
    <row r="95" s="2" customFormat="1">
      <c r="A95" s="39"/>
      <c r="B95" s="40"/>
      <c r="C95" s="41"/>
      <c r="D95" s="218" t="s">
        <v>131</v>
      </c>
      <c r="E95" s="41"/>
      <c r="F95" s="219" t="s">
        <v>601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131</v>
      </c>
      <c r="AU95" s="18" t="s">
        <v>82</v>
      </c>
    </row>
    <row r="96" s="2" customFormat="1">
      <c r="A96" s="39"/>
      <c r="B96" s="40"/>
      <c r="C96" s="41"/>
      <c r="D96" s="218" t="s">
        <v>173</v>
      </c>
      <c r="E96" s="41"/>
      <c r="F96" s="267" t="s">
        <v>603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173</v>
      </c>
      <c r="AU96" s="18" t="s">
        <v>82</v>
      </c>
    </row>
    <row r="97" s="2" customFormat="1" ht="33" customHeight="1">
      <c r="A97" s="39"/>
      <c r="B97" s="40"/>
      <c r="C97" s="205" t="s">
        <v>150</v>
      </c>
      <c r="D97" s="205" t="s">
        <v>125</v>
      </c>
      <c r="E97" s="206" t="s">
        <v>604</v>
      </c>
      <c r="F97" s="207" t="s">
        <v>605</v>
      </c>
      <c r="G97" s="208" t="s">
        <v>19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45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130</v>
      </c>
      <c r="AT97" s="216" t="s">
        <v>125</v>
      </c>
      <c r="AU97" s="216" t="s">
        <v>82</v>
      </c>
      <c r="AY97" s="18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82</v>
      </c>
      <c r="BK97" s="217">
        <f>ROUND(I97*H97,2)</f>
        <v>0</v>
      </c>
      <c r="BL97" s="18" t="s">
        <v>130</v>
      </c>
      <c r="BM97" s="216" t="s">
        <v>172</v>
      </c>
    </row>
    <row r="98" s="2" customFormat="1">
      <c r="A98" s="39"/>
      <c r="B98" s="40"/>
      <c r="C98" s="41"/>
      <c r="D98" s="218" t="s">
        <v>131</v>
      </c>
      <c r="E98" s="41"/>
      <c r="F98" s="219" t="s">
        <v>605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131</v>
      </c>
      <c r="AU98" s="18" t="s">
        <v>82</v>
      </c>
    </row>
    <row r="99" s="2" customFormat="1" ht="16.5" customHeight="1">
      <c r="A99" s="39"/>
      <c r="B99" s="40"/>
      <c r="C99" s="205" t="s">
        <v>175</v>
      </c>
      <c r="D99" s="205" t="s">
        <v>125</v>
      </c>
      <c r="E99" s="206" t="s">
        <v>606</v>
      </c>
      <c r="F99" s="207" t="s">
        <v>607</v>
      </c>
      <c r="G99" s="208" t="s">
        <v>586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130</v>
      </c>
      <c r="AT99" s="216" t="s">
        <v>125</v>
      </c>
      <c r="AU99" s="216" t="s">
        <v>82</v>
      </c>
      <c r="AY99" s="18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130</v>
      </c>
      <c r="BM99" s="216" t="s">
        <v>178</v>
      </c>
    </row>
    <row r="100" s="2" customFormat="1">
      <c r="A100" s="39"/>
      <c r="B100" s="40"/>
      <c r="C100" s="41"/>
      <c r="D100" s="218" t="s">
        <v>131</v>
      </c>
      <c r="E100" s="41"/>
      <c r="F100" s="219" t="s">
        <v>607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131</v>
      </c>
      <c r="AU100" s="18" t="s">
        <v>82</v>
      </c>
    </row>
    <row r="101" s="2" customFormat="1" ht="16.5" customHeight="1">
      <c r="A101" s="39"/>
      <c r="B101" s="40"/>
      <c r="C101" s="205" t="s">
        <v>158</v>
      </c>
      <c r="D101" s="205" t="s">
        <v>125</v>
      </c>
      <c r="E101" s="206" t="s">
        <v>608</v>
      </c>
      <c r="F101" s="207" t="s">
        <v>609</v>
      </c>
      <c r="G101" s="208" t="s">
        <v>586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45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130</v>
      </c>
      <c r="AT101" s="216" t="s">
        <v>125</v>
      </c>
      <c r="AU101" s="216" t="s">
        <v>82</v>
      </c>
      <c r="AY101" s="18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82</v>
      </c>
      <c r="BK101" s="217">
        <f>ROUND(I101*H101,2)</f>
        <v>0</v>
      </c>
      <c r="BL101" s="18" t="s">
        <v>130</v>
      </c>
      <c r="BM101" s="216" t="s">
        <v>183</v>
      </c>
    </row>
    <row r="102" s="2" customFormat="1">
      <c r="A102" s="39"/>
      <c r="B102" s="40"/>
      <c r="C102" s="41"/>
      <c r="D102" s="218" t="s">
        <v>131</v>
      </c>
      <c r="E102" s="41"/>
      <c r="F102" s="219" t="s">
        <v>609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131</v>
      </c>
      <c r="AU102" s="18" t="s">
        <v>82</v>
      </c>
    </row>
    <row r="103" s="2" customFormat="1" ht="16.5" customHeight="1">
      <c r="A103" s="39"/>
      <c r="B103" s="40"/>
      <c r="C103" s="205" t="s">
        <v>189</v>
      </c>
      <c r="D103" s="205" t="s">
        <v>125</v>
      </c>
      <c r="E103" s="206" t="s">
        <v>610</v>
      </c>
      <c r="F103" s="207" t="s">
        <v>611</v>
      </c>
      <c r="G103" s="208" t="s">
        <v>586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45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130</v>
      </c>
      <c r="AT103" s="216" t="s">
        <v>125</v>
      </c>
      <c r="AU103" s="216" t="s">
        <v>82</v>
      </c>
      <c r="AY103" s="18" t="s">
        <v>123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82</v>
      </c>
      <c r="BK103" s="217">
        <f>ROUND(I103*H103,2)</f>
        <v>0</v>
      </c>
      <c r="BL103" s="18" t="s">
        <v>130</v>
      </c>
      <c r="BM103" s="216" t="s">
        <v>192</v>
      </c>
    </row>
    <row r="104" s="2" customFormat="1">
      <c r="A104" s="39"/>
      <c r="B104" s="40"/>
      <c r="C104" s="41"/>
      <c r="D104" s="218" t="s">
        <v>131</v>
      </c>
      <c r="E104" s="41"/>
      <c r="F104" s="219" t="s">
        <v>611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131</v>
      </c>
      <c r="AU104" s="18" t="s">
        <v>82</v>
      </c>
    </row>
    <row r="105" s="2" customFormat="1" ht="16.5" customHeight="1">
      <c r="A105" s="39"/>
      <c r="B105" s="40"/>
      <c r="C105" s="205" t="s">
        <v>166</v>
      </c>
      <c r="D105" s="205" t="s">
        <v>125</v>
      </c>
      <c r="E105" s="206" t="s">
        <v>612</v>
      </c>
      <c r="F105" s="207" t="s">
        <v>613</v>
      </c>
      <c r="G105" s="208" t="s">
        <v>586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130</v>
      </c>
      <c r="AT105" s="216" t="s">
        <v>125</v>
      </c>
      <c r="AU105" s="216" t="s">
        <v>82</v>
      </c>
      <c r="AY105" s="18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130</v>
      </c>
      <c r="BM105" s="216" t="s">
        <v>199</v>
      </c>
    </row>
    <row r="106" s="2" customFormat="1">
      <c r="A106" s="39"/>
      <c r="B106" s="40"/>
      <c r="C106" s="41"/>
      <c r="D106" s="218" t="s">
        <v>131</v>
      </c>
      <c r="E106" s="41"/>
      <c r="F106" s="219" t="s">
        <v>613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82</v>
      </c>
    </row>
    <row r="107" s="2" customFormat="1" ht="16.5" customHeight="1">
      <c r="A107" s="39"/>
      <c r="B107" s="40"/>
      <c r="C107" s="205" t="s">
        <v>201</v>
      </c>
      <c r="D107" s="205" t="s">
        <v>125</v>
      </c>
      <c r="E107" s="206" t="s">
        <v>614</v>
      </c>
      <c r="F107" s="207" t="s">
        <v>615</v>
      </c>
      <c r="G107" s="208" t="s">
        <v>586</v>
      </c>
      <c r="H107" s="209">
        <v>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45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130</v>
      </c>
      <c r="AT107" s="216" t="s">
        <v>125</v>
      </c>
      <c r="AU107" s="216" t="s">
        <v>82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82</v>
      </c>
      <c r="BK107" s="217">
        <f>ROUND(I107*H107,2)</f>
        <v>0</v>
      </c>
      <c r="BL107" s="18" t="s">
        <v>130</v>
      </c>
      <c r="BM107" s="216" t="s">
        <v>204</v>
      </c>
    </row>
    <row r="108" s="2" customFormat="1">
      <c r="A108" s="39"/>
      <c r="B108" s="40"/>
      <c r="C108" s="41"/>
      <c r="D108" s="218" t="s">
        <v>131</v>
      </c>
      <c r="E108" s="41"/>
      <c r="F108" s="219" t="s">
        <v>615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131</v>
      </c>
      <c r="AU108" s="18" t="s">
        <v>82</v>
      </c>
    </row>
    <row r="109" s="2" customFormat="1" ht="16.5" customHeight="1">
      <c r="A109" s="39"/>
      <c r="B109" s="40"/>
      <c r="C109" s="205" t="s">
        <v>172</v>
      </c>
      <c r="D109" s="205" t="s">
        <v>125</v>
      </c>
      <c r="E109" s="206" t="s">
        <v>616</v>
      </c>
      <c r="F109" s="207" t="s">
        <v>617</v>
      </c>
      <c r="G109" s="208" t="s">
        <v>618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45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130</v>
      </c>
      <c r="AT109" s="216" t="s">
        <v>125</v>
      </c>
      <c r="AU109" s="216" t="s">
        <v>82</v>
      </c>
      <c r="AY109" s="18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82</v>
      </c>
      <c r="BK109" s="217">
        <f>ROUND(I109*H109,2)</f>
        <v>0</v>
      </c>
      <c r="BL109" s="18" t="s">
        <v>130</v>
      </c>
      <c r="BM109" s="216" t="s">
        <v>211</v>
      </c>
    </row>
    <row r="110" s="2" customFormat="1">
      <c r="A110" s="39"/>
      <c r="B110" s="40"/>
      <c r="C110" s="41"/>
      <c r="D110" s="218" t="s">
        <v>131</v>
      </c>
      <c r="E110" s="41"/>
      <c r="F110" s="219" t="s">
        <v>619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131</v>
      </c>
      <c r="AU110" s="18" t="s">
        <v>82</v>
      </c>
    </row>
    <row r="111" s="13" customFormat="1">
      <c r="A111" s="13"/>
      <c r="B111" s="225"/>
      <c r="C111" s="226"/>
      <c r="D111" s="218" t="s">
        <v>135</v>
      </c>
      <c r="E111" s="227" t="s">
        <v>19</v>
      </c>
      <c r="F111" s="228" t="s">
        <v>620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135</v>
      </c>
      <c r="AU111" s="234" t="s">
        <v>82</v>
      </c>
      <c r="AV111" s="13" t="s">
        <v>82</v>
      </c>
      <c r="AW111" s="13" t="s">
        <v>34</v>
      </c>
      <c r="AX111" s="13" t="s">
        <v>74</v>
      </c>
      <c r="AY111" s="234" t="s">
        <v>123</v>
      </c>
    </row>
    <row r="112" s="13" customFormat="1">
      <c r="A112" s="13"/>
      <c r="B112" s="225"/>
      <c r="C112" s="226"/>
      <c r="D112" s="218" t="s">
        <v>135</v>
      </c>
      <c r="E112" s="227" t="s">
        <v>19</v>
      </c>
      <c r="F112" s="228" t="s">
        <v>621</v>
      </c>
      <c r="G112" s="226"/>
      <c r="H112" s="227" t="s">
        <v>19</v>
      </c>
      <c r="I112" s="229"/>
      <c r="J112" s="226"/>
      <c r="K112" s="226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135</v>
      </c>
      <c r="AU112" s="234" t="s">
        <v>82</v>
      </c>
      <c r="AV112" s="13" t="s">
        <v>82</v>
      </c>
      <c r="AW112" s="13" t="s">
        <v>34</v>
      </c>
      <c r="AX112" s="13" t="s">
        <v>74</v>
      </c>
      <c r="AY112" s="234" t="s">
        <v>123</v>
      </c>
    </row>
    <row r="113" s="13" customFormat="1">
      <c r="A113" s="13"/>
      <c r="B113" s="225"/>
      <c r="C113" s="226"/>
      <c r="D113" s="218" t="s">
        <v>135</v>
      </c>
      <c r="E113" s="227" t="s">
        <v>19</v>
      </c>
      <c r="F113" s="228" t="s">
        <v>622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135</v>
      </c>
      <c r="AU113" s="234" t="s">
        <v>82</v>
      </c>
      <c r="AV113" s="13" t="s">
        <v>82</v>
      </c>
      <c r="AW113" s="13" t="s">
        <v>34</v>
      </c>
      <c r="AX113" s="13" t="s">
        <v>74</v>
      </c>
      <c r="AY113" s="234" t="s">
        <v>123</v>
      </c>
    </row>
    <row r="114" s="14" customFormat="1">
      <c r="A114" s="14"/>
      <c r="B114" s="235"/>
      <c r="C114" s="236"/>
      <c r="D114" s="218" t="s">
        <v>135</v>
      </c>
      <c r="E114" s="237" t="s">
        <v>19</v>
      </c>
      <c r="F114" s="238" t="s">
        <v>82</v>
      </c>
      <c r="G114" s="236"/>
      <c r="H114" s="239">
        <v>1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135</v>
      </c>
      <c r="AU114" s="245" t="s">
        <v>82</v>
      </c>
      <c r="AV114" s="14" t="s">
        <v>84</v>
      </c>
      <c r="AW114" s="14" t="s">
        <v>34</v>
      </c>
      <c r="AX114" s="14" t="s">
        <v>74</v>
      </c>
      <c r="AY114" s="245" t="s">
        <v>123</v>
      </c>
    </row>
    <row r="115" s="15" customFormat="1">
      <c r="A115" s="15"/>
      <c r="B115" s="246"/>
      <c r="C115" s="247"/>
      <c r="D115" s="218" t="s">
        <v>135</v>
      </c>
      <c r="E115" s="248" t="s">
        <v>19</v>
      </c>
      <c r="F115" s="249" t="s">
        <v>138</v>
      </c>
      <c r="G115" s="247"/>
      <c r="H115" s="250">
        <v>1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135</v>
      </c>
      <c r="AU115" s="256" t="s">
        <v>82</v>
      </c>
      <c r="AV115" s="15" t="s">
        <v>130</v>
      </c>
      <c r="AW115" s="15" t="s">
        <v>34</v>
      </c>
      <c r="AX115" s="15" t="s">
        <v>82</v>
      </c>
      <c r="AY115" s="256" t="s">
        <v>123</v>
      </c>
    </row>
    <row r="116" s="2" customFormat="1" ht="24.15" customHeight="1">
      <c r="A116" s="39"/>
      <c r="B116" s="40"/>
      <c r="C116" s="205" t="s">
        <v>215</v>
      </c>
      <c r="D116" s="205" t="s">
        <v>125</v>
      </c>
      <c r="E116" s="206" t="s">
        <v>623</v>
      </c>
      <c r="F116" s="207" t="s">
        <v>624</v>
      </c>
      <c r="G116" s="208" t="s">
        <v>586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45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130</v>
      </c>
      <c r="AT116" s="216" t="s">
        <v>125</v>
      </c>
      <c r="AU116" s="216" t="s">
        <v>82</v>
      </c>
      <c r="AY116" s="18" t="s">
        <v>123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82</v>
      </c>
      <c r="BK116" s="217">
        <f>ROUND(I116*H116,2)</f>
        <v>0</v>
      </c>
      <c r="BL116" s="18" t="s">
        <v>130</v>
      </c>
      <c r="BM116" s="216" t="s">
        <v>218</v>
      </c>
    </row>
    <row r="117" s="2" customFormat="1">
      <c r="A117" s="39"/>
      <c r="B117" s="40"/>
      <c r="C117" s="41"/>
      <c r="D117" s="218" t="s">
        <v>131</v>
      </c>
      <c r="E117" s="41"/>
      <c r="F117" s="219" t="s">
        <v>625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131</v>
      </c>
      <c r="AU117" s="18" t="s">
        <v>82</v>
      </c>
    </row>
    <row r="118" s="2" customFormat="1" ht="24.15" customHeight="1">
      <c r="A118" s="39"/>
      <c r="B118" s="40"/>
      <c r="C118" s="205" t="s">
        <v>178</v>
      </c>
      <c r="D118" s="205" t="s">
        <v>125</v>
      </c>
      <c r="E118" s="206" t="s">
        <v>626</v>
      </c>
      <c r="F118" s="207" t="s">
        <v>627</v>
      </c>
      <c r="G118" s="208" t="s">
        <v>586</v>
      </c>
      <c r="H118" s="209">
        <v>1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45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130</v>
      </c>
      <c r="AT118" s="216" t="s">
        <v>125</v>
      </c>
      <c r="AU118" s="216" t="s">
        <v>82</v>
      </c>
      <c r="AY118" s="18" t="s">
        <v>123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82</v>
      </c>
      <c r="BK118" s="217">
        <f>ROUND(I118*H118,2)</f>
        <v>0</v>
      </c>
      <c r="BL118" s="18" t="s">
        <v>130</v>
      </c>
      <c r="BM118" s="216" t="s">
        <v>223</v>
      </c>
    </row>
    <row r="119" s="2" customFormat="1">
      <c r="A119" s="39"/>
      <c r="B119" s="40"/>
      <c r="C119" s="41"/>
      <c r="D119" s="218" t="s">
        <v>131</v>
      </c>
      <c r="E119" s="41"/>
      <c r="F119" s="219" t="s">
        <v>627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131</v>
      </c>
      <c r="AU119" s="18" t="s">
        <v>82</v>
      </c>
    </row>
    <row r="120" s="2" customFormat="1" ht="16.5" customHeight="1">
      <c r="A120" s="39"/>
      <c r="B120" s="40"/>
      <c r="C120" s="205" t="s">
        <v>8</v>
      </c>
      <c r="D120" s="205" t="s">
        <v>125</v>
      </c>
      <c r="E120" s="206" t="s">
        <v>628</v>
      </c>
      <c r="F120" s="207" t="s">
        <v>629</v>
      </c>
      <c r="G120" s="208" t="s">
        <v>586</v>
      </c>
      <c r="H120" s="209">
        <v>1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45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130</v>
      </c>
      <c r="AT120" s="216" t="s">
        <v>125</v>
      </c>
      <c r="AU120" s="216" t="s">
        <v>82</v>
      </c>
      <c r="AY120" s="18" t="s">
        <v>123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82</v>
      </c>
      <c r="BK120" s="217">
        <f>ROUND(I120*H120,2)</f>
        <v>0</v>
      </c>
      <c r="BL120" s="18" t="s">
        <v>130</v>
      </c>
      <c r="BM120" s="216" t="s">
        <v>226</v>
      </c>
    </row>
    <row r="121" s="2" customFormat="1">
      <c r="A121" s="39"/>
      <c r="B121" s="40"/>
      <c r="C121" s="41"/>
      <c r="D121" s="218" t="s">
        <v>131</v>
      </c>
      <c r="E121" s="41"/>
      <c r="F121" s="219" t="s">
        <v>629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131</v>
      </c>
      <c r="AU121" s="18" t="s">
        <v>82</v>
      </c>
    </row>
    <row r="122" s="2" customFormat="1" ht="37.8" customHeight="1">
      <c r="A122" s="39"/>
      <c r="B122" s="40"/>
      <c r="C122" s="205" t="s">
        <v>183</v>
      </c>
      <c r="D122" s="205" t="s">
        <v>125</v>
      </c>
      <c r="E122" s="206" t="s">
        <v>630</v>
      </c>
      <c r="F122" s="207" t="s">
        <v>631</v>
      </c>
      <c r="G122" s="208" t="s">
        <v>586</v>
      </c>
      <c r="H122" s="209">
        <v>1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45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130</v>
      </c>
      <c r="AT122" s="216" t="s">
        <v>125</v>
      </c>
      <c r="AU122" s="216" t="s">
        <v>82</v>
      </c>
      <c r="AY122" s="18" t="s">
        <v>123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82</v>
      </c>
      <c r="BK122" s="217">
        <f>ROUND(I122*H122,2)</f>
        <v>0</v>
      </c>
      <c r="BL122" s="18" t="s">
        <v>130</v>
      </c>
      <c r="BM122" s="216" t="s">
        <v>232</v>
      </c>
    </row>
    <row r="123" s="2" customFormat="1">
      <c r="A123" s="39"/>
      <c r="B123" s="40"/>
      <c r="C123" s="41"/>
      <c r="D123" s="218" t="s">
        <v>131</v>
      </c>
      <c r="E123" s="41"/>
      <c r="F123" s="219" t="s">
        <v>632</v>
      </c>
      <c r="G123" s="41"/>
      <c r="H123" s="41"/>
      <c r="I123" s="220"/>
      <c r="J123" s="41"/>
      <c r="K123" s="41"/>
      <c r="L123" s="45"/>
      <c r="M123" s="268"/>
      <c r="N123" s="269"/>
      <c r="O123" s="270"/>
      <c r="P123" s="270"/>
      <c r="Q123" s="270"/>
      <c r="R123" s="270"/>
      <c r="S123" s="270"/>
      <c r="T123" s="271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131</v>
      </c>
      <c r="AU123" s="18" t="s">
        <v>82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I/nkY8W7nNXO4AMGTwjFIHW7Fxm+bTxcNMFI0dK7IJOnHXWT0hd/MDWmGsHFuerL40c1mhWEviwkg5RMRYsPIw==" hashValue="9ZUC8j/vuId1NrWw6nWr3LEzgG3CKTvbmKsuO06Bwl45PUgVWFKXKtxMcryZUWGVbVTpuT9P+bkrMdiZeoal7Q==" algorithmName="SHA-512" password="CC35"/>
  <autoFilter ref="C79:K12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91" r:id="rId1" display="https://podminky.urs.cz/item/CS_URS_2022_01/R_10_VRN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633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634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635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636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637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638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639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640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641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642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643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81</v>
      </c>
      <c r="F18" s="283" t="s">
        <v>644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645</v>
      </c>
      <c r="F19" s="283" t="s">
        <v>646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647</v>
      </c>
      <c r="F20" s="283" t="s">
        <v>648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94</v>
      </c>
      <c r="F21" s="283" t="s">
        <v>649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650</v>
      </c>
      <c r="F22" s="283" t="s">
        <v>651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652</v>
      </c>
      <c r="F23" s="283" t="s">
        <v>653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654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655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656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657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658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659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660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661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662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109</v>
      </c>
      <c r="F36" s="283"/>
      <c r="G36" s="283" t="s">
        <v>663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664</v>
      </c>
      <c r="F37" s="283"/>
      <c r="G37" s="283" t="s">
        <v>665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55</v>
      </c>
      <c r="F38" s="283"/>
      <c r="G38" s="283" t="s">
        <v>666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56</v>
      </c>
      <c r="F39" s="283"/>
      <c r="G39" s="283" t="s">
        <v>667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110</v>
      </c>
      <c r="F40" s="283"/>
      <c r="G40" s="283" t="s">
        <v>668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111</v>
      </c>
      <c r="F41" s="283"/>
      <c r="G41" s="283" t="s">
        <v>669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670</v>
      </c>
      <c r="F42" s="283"/>
      <c r="G42" s="283" t="s">
        <v>671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672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673</v>
      </c>
      <c r="F44" s="283"/>
      <c r="G44" s="283" t="s">
        <v>674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113</v>
      </c>
      <c r="F45" s="283"/>
      <c r="G45" s="283" t="s">
        <v>675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676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677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678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679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680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681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682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683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684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685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686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687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688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689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690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691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692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693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694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695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696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697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698</v>
      </c>
      <c r="D76" s="301"/>
      <c r="E76" s="301"/>
      <c r="F76" s="301" t="s">
        <v>699</v>
      </c>
      <c r="G76" s="302"/>
      <c r="H76" s="301" t="s">
        <v>56</v>
      </c>
      <c r="I76" s="301" t="s">
        <v>59</v>
      </c>
      <c r="J76" s="301" t="s">
        <v>700</v>
      </c>
      <c r="K76" s="300"/>
    </row>
    <row r="77" s="1" customFormat="1" ht="17.25" customHeight="1">
      <c r="B77" s="298"/>
      <c r="C77" s="303" t="s">
        <v>701</v>
      </c>
      <c r="D77" s="303"/>
      <c r="E77" s="303"/>
      <c r="F77" s="304" t="s">
        <v>702</v>
      </c>
      <c r="G77" s="305"/>
      <c r="H77" s="303"/>
      <c r="I77" s="303"/>
      <c r="J77" s="303" t="s">
        <v>703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55</v>
      </c>
      <c r="D79" s="308"/>
      <c r="E79" s="308"/>
      <c r="F79" s="309" t="s">
        <v>704</v>
      </c>
      <c r="G79" s="310"/>
      <c r="H79" s="286" t="s">
        <v>705</v>
      </c>
      <c r="I79" s="286" t="s">
        <v>706</v>
      </c>
      <c r="J79" s="286">
        <v>20</v>
      </c>
      <c r="K79" s="300"/>
    </row>
    <row r="80" s="1" customFormat="1" ht="15" customHeight="1">
      <c r="B80" s="298"/>
      <c r="C80" s="286" t="s">
        <v>707</v>
      </c>
      <c r="D80" s="286"/>
      <c r="E80" s="286"/>
      <c r="F80" s="309" t="s">
        <v>704</v>
      </c>
      <c r="G80" s="310"/>
      <c r="H80" s="286" t="s">
        <v>708</v>
      </c>
      <c r="I80" s="286" t="s">
        <v>706</v>
      </c>
      <c r="J80" s="286">
        <v>120</v>
      </c>
      <c r="K80" s="300"/>
    </row>
    <row r="81" s="1" customFormat="1" ht="15" customHeight="1">
      <c r="B81" s="311"/>
      <c r="C81" s="286" t="s">
        <v>709</v>
      </c>
      <c r="D81" s="286"/>
      <c r="E81" s="286"/>
      <c r="F81" s="309" t="s">
        <v>710</v>
      </c>
      <c r="G81" s="310"/>
      <c r="H81" s="286" t="s">
        <v>711</v>
      </c>
      <c r="I81" s="286" t="s">
        <v>706</v>
      </c>
      <c r="J81" s="286">
        <v>50</v>
      </c>
      <c r="K81" s="300"/>
    </row>
    <row r="82" s="1" customFormat="1" ht="15" customHeight="1">
      <c r="B82" s="311"/>
      <c r="C82" s="286" t="s">
        <v>712</v>
      </c>
      <c r="D82" s="286"/>
      <c r="E82" s="286"/>
      <c r="F82" s="309" t="s">
        <v>704</v>
      </c>
      <c r="G82" s="310"/>
      <c r="H82" s="286" t="s">
        <v>713</v>
      </c>
      <c r="I82" s="286" t="s">
        <v>714</v>
      </c>
      <c r="J82" s="286"/>
      <c r="K82" s="300"/>
    </row>
    <row r="83" s="1" customFormat="1" ht="15" customHeight="1">
      <c r="B83" s="311"/>
      <c r="C83" s="312" t="s">
        <v>715</v>
      </c>
      <c r="D83" s="312"/>
      <c r="E83" s="312"/>
      <c r="F83" s="313" t="s">
        <v>710</v>
      </c>
      <c r="G83" s="312"/>
      <c r="H83" s="312" t="s">
        <v>716</v>
      </c>
      <c r="I83" s="312" t="s">
        <v>706</v>
      </c>
      <c r="J83" s="312">
        <v>15</v>
      </c>
      <c r="K83" s="300"/>
    </row>
    <row r="84" s="1" customFormat="1" ht="15" customHeight="1">
      <c r="B84" s="311"/>
      <c r="C84" s="312" t="s">
        <v>717</v>
      </c>
      <c r="D84" s="312"/>
      <c r="E84" s="312"/>
      <c r="F84" s="313" t="s">
        <v>710</v>
      </c>
      <c r="G84" s="312"/>
      <c r="H84" s="312" t="s">
        <v>718</v>
      </c>
      <c r="I84" s="312" t="s">
        <v>706</v>
      </c>
      <c r="J84" s="312">
        <v>15</v>
      </c>
      <c r="K84" s="300"/>
    </row>
    <row r="85" s="1" customFormat="1" ht="15" customHeight="1">
      <c r="B85" s="311"/>
      <c r="C85" s="312" t="s">
        <v>719</v>
      </c>
      <c r="D85" s="312"/>
      <c r="E85" s="312"/>
      <c r="F85" s="313" t="s">
        <v>710</v>
      </c>
      <c r="G85" s="312"/>
      <c r="H85" s="312" t="s">
        <v>720</v>
      </c>
      <c r="I85" s="312" t="s">
        <v>706</v>
      </c>
      <c r="J85" s="312">
        <v>20</v>
      </c>
      <c r="K85" s="300"/>
    </row>
    <row r="86" s="1" customFormat="1" ht="15" customHeight="1">
      <c r="B86" s="311"/>
      <c r="C86" s="312" t="s">
        <v>721</v>
      </c>
      <c r="D86" s="312"/>
      <c r="E86" s="312"/>
      <c r="F86" s="313" t="s">
        <v>710</v>
      </c>
      <c r="G86" s="312"/>
      <c r="H86" s="312" t="s">
        <v>722</v>
      </c>
      <c r="I86" s="312" t="s">
        <v>706</v>
      </c>
      <c r="J86" s="312">
        <v>20</v>
      </c>
      <c r="K86" s="300"/>
    </row>
    <row r="87" s="1" customFormat="1" ht="15" customHeight="1">
      <c r="B87" s="311"/>
      <c r="C87" s="286" t="s">
        <v>723</v>
      </c>
      <c r="D87" s="286"/>
      <c r="E87" s="286"/>
      <c r="F87" s="309" t="s">
        <v>710</v>
      </c>
      <c r="G87" s="310"/>
      <c r="H87" s="286" t="s">
        <v>724</v>
      </c>
      <c r="I87" s="286" t="s">
        <v>706</v>
      </c>
      <c r="J87" s="286">
        <v>50</v>
      </c>
      <c r="K87" s="300"/>
    </row>
    <row r="88" s="1" customFormat="1" ht="15" customHeight="1">
      <c r="B88" s="311"/>
      <c r="C88" s="286" t="s">
        <v>725</v>
      </c>
      <c r="D88" s="286"/>
      <c r="E88" s="286"/>
      <c r="F88" s="309" t="s">
        <v>710</v>
      </c>
      <c r="G88" s="310"/>
      <c r="H88" s="286" t="s">
        <v>726</v>
      </c>
      <c r="I88" s="286" t="s">
        <v>706</v>
      </c>
      <c r="J88" s="286">
        <v>20</v>
      </c>
      <c r="K88" s="300"/>
    </row>
    <row r="89" s="1" customFormat="1" ht="15" customHeight="1">
      <c r="B89" s="311"/>
      <c r="C89" s="286" t="s">
        <v>727</v>
      </c>
      <c r="D89" s="286"/>
      <c r="E89" s="286"/>
      <c r="F89" s="309" t="s">
        <v>710</v>
      </c>
      <c r="G89" s="310"/>
      <c r="H89" s="286" t="s">
        <v>728</v>
      </c>
      <c r="I89" s="286" t="s">
        <v>706</v>
      </c>
      <c r="J89" s="286">
        <v>20</v>
      </c>
      <c r="K89" s="300"/>
    </row>
    <row r="90" s="1" customFormat="1" ht="15" customHeight="1">
      <c r="B90" s="311"/>
      <c r="C90" s="286" t="s">
        <v>729</v>
      </c>
      <c r="D90" s="286"/>
      <c r="E90" s="286"/>
      <c r="F90" s="309" t="s">
        <v>710</v>
      </c>
      <c r="G90" s="310"/>
      <c r="H90" s="286" t="s">
        <v>730</v>
      </c>
      <c r="I90" s="286" t="s">
        <v>706</v>
      </c>
      <c r="J90" s="286">
        <v>50</v>
      </c>
      <c r="K90" s="300"/>
    </row>
    <row r="91" s="1" customFormat="1" ht="15" customHeight="1">
      <c r="B91" s="311"/>
      <c r="C91" s="286" t="s">
        <v>731</v>
      </c>
      <c r="D91" s="286"/>
      <c r="E91" s="286"/>
      <c r="F91" s="309" t="s">
        <v>710</v>
      </c>
      <c r="G91" s="310"/>
      <c r="H91" s="286" t="s">
        <v>731</v>
      </c>
      <c r="I91" s="286" t="s">
        <v>706</v>
      </c>
      <c r="J91" s="286">
        <v>50</v>
      </c>
      <c r="K91" s="300"/>
    </row>
    <row r="92" s="1" customFormat="1" ht="15" customHeight="1">
      <c r="B92" s="311"/>
      <c r="C92" s="286" t="s">
        <v>732</v>
      </c>
      <c r="D92" s="286"/>
      <c r="E92" s="286"/>
      <c r="F92" s="309" t="s">
        <v>710</v>
      </c>
      <c r="G92" s="310"/>
      <c r="H92" s="286" t="s">
        <v>733</v>
      </c>
      <c r="I92" s="286" t="s">
        <v>706</v>
      </c>
      <c r="J92" s="286">
        <v>255</v>
      </c>
      <c r="K92" s="300"/>
    </row>
    <row r="93" s="1" customFormat="1" ht="15" customHeight="1">
      <c r="B93" s="311"/>
      <c r="C93" s="286" t="s">
        <v>734</v>
      </c>
      <c r="D93" s="286"/>
      <c r="E93" s="286"/>
      <c r="F93" s="309" t="s">
        <v>704</v>
      </c>
      <c r="G93" s="310"/>
      <c r="H93" s="286" t="s">
        <v>735</v>
      </c>
      <c r="I93" s="286" t="s">
        <v>736</v>
      </c>
      <c r="J93" s="286"/>
      <c r="K93" s="300"/>
    </row>
    <row r="94" s="1" customFormat="1" ht="15" customHeight="1">
      <c r="B94" s="311"/>
      <c r="C94" s="286" t="s">
        <v>737</v>
      </c>
      <c r="D94" s="286"/>
      <c r="E94" s="286"/>
      <c r="F94" s="309" t="s">
        <v>704</v>
      </c>
      <c r="G94" s="310"/>
      <c r="H94" s="286" t="s">
        <v>738</v>
      </c>
      <c r="I94" s="286" t="s">
        <v>739</v>
      </c>
      <c r="J94" s="286"/>
      <c r="K94" s="300"/>
    </row>
    <row r="95" s="1" customFormat="1" ht="15" customHeight="1">
      <c r="B95" s="311"/>
      <c r="C95" s="286" t="s">
        <v>740</v>
      </c>
      <c r="D95" s="286"/>
      <c r="E95" s="286"/>
      <c r="F95" s="309" t="s">
        <v>704</v>
      </c>
      <c r="G95" s="310"/>
      <c r="H95" s="286" t="s">
        <v>740</v>
      </c>
      <c r="I95" s="286" t="s">
        <v>739</v>
      </c>
      <c r="J95" s="286"/>
      <c r="K95" s="300"/>
    </row>
    <row r="96" s="1" customFormat="1" ht="15" customHeight="1">
      <c r="B96" s="311"/>
      <c r="C96" s="286" t="s">
        <v>40</v>
      </c>
      <c r="D96" s="286"/>
      <c r="E96" s="286"/>
      <c r="F96" s="309" t="s">
        <v>704</v>
      </c>
      <c r="G96" s="310"/>
      <c r="H96" s="286" t="s">
        <v>741</v>
      </c>
      <c r="I96" s="286" t="s">
        <v>739</v>
      </c>
      <c r="J96" s="286"/>
      <c r="K96" s="300"/>
    </row>
    <row r="97" s="1" customFormat="1" ht="15" customHeight="1">
      <c r="B97" s="311"/>
      <c r="C97" s="286" t="s">
        <v>50</v>
      </c>
      <c r="D97" s="286"/>
      <c r="E97" s="286"/>
      <c r="F97" s="309" t="s">
        <v>704</v>
      </c>
      <c r="G97" s="310"/>
      <c r="H97" s="286" t="s">
        <v>742</v>
      </c>
      <c r="I97" s="286" t="s">
        <v>739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743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698</v>
      </c>
      <c r="D103" s="301"/>
      <c r="E103" s="301"/>
      <c r="F103" s="301" t="s">
        <v>699</v>
      </c>
      <c r="G103" s="302"/>
      <c r="H103" s="301" t="s">
        <v>56</v>
      </c>
      <c r="I103" s="301" t="s">
        <v>59</v>
      </c>
      <c r="J103" s="301" t="s">
        <v>700</v>
      </c>
      <c r="K103" s="300"/>
    </row>
    <row r="104" s="1" customFormat="1" ht="17.25" customHeight="1">
      <c r="B104" s="298"/>
      <c r="C104" s="303" t="s">
        <v>701</v>
      </c>
      <c r="D104" s="303"/>
      <c r="E104" s="303"/>
      <c r="F104" s="304" t="s">
        <v>702</v>
      </c>
      <c r="G104" s="305"/>
      <c r="H104" s="303"/>
      <c r="I104" s="303"/>
      <c r="J104" s="303" t="s">
        <v>703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55</v>
      </c>
      <c r="D106" s="308"/>
      <c r="E106" s="308"/>
      <c r="F106" s="309" t="s">
        <v>704</v>
      </c>
      <c r="G106" s="286"/>
      <c r="H106" s="286" t="s">
        <v>744</v>
      </c>
      <c r="I106" s="286" t="s">
        <v>706</v>
      </c>
      <c r="J106" s="286">
        <v>20</v>
      </c>
      <c r="K106" s="300"/>
    </row>
    <row r="107" s="1" customFormat="1" ht="15" customHeight="1">
      <c r="B107" s="298"/>
      <c r="C107" s="286" t="s">
        <v>707</v>
      </c>
      <c r="D107" s="286"/>
      <c r="E107" s="286"/>
      <c r="F107" s="309" t="s">
        <v>704</v>
      </c>
      <c r="G107" s="286"/>
      <c r="H107" s="286" t="s">
        <v>744</v>
      </c>
      <c r="I107" s="286" t="s">
        <v>706</v>
      </c>
      <c r="J107" s="286">
        <v>120</v>
      </c>
      <c r="K107" s="300"/>
    </row>
    <row r="108" s="1" customFormat="1" ht="15" customHeight="1">
      <c r="B108" s="311"/>
      <c r="C108" s="286" t="s">
        <v>709</v>
      </c>
      <c r="D108" s="286"/>
      <c r="E108" s="286"/>
      <c r="F108" s="309" t="s">
        <v>710</v>
      </c>
      <c r="G108" s="286"/>
      <c r="H108" s="286" t="s">
        <v>744</v>
      </c>
      <c r="I108" s="286" t="s">
        <v>706</v>
      </c>
      <c r="J108" s="286">
        <v>50</v>
      </c>
      <c r="K108" s="300"/>
    </row>
    <row r="109" s="1" customFormat="1" ht="15" customHeight="1">
      <c r="B109" s="311"/>
      <c r="C109" s="286" t="s">
        <v>712</v>
      </c>
      <c r="D109" s="286"/>
      <c r="E109" s="286"/>
      <c r="F109" s="309" t="s">
        <v>704</v>
      </c>
      <c r="G109" s="286"/>
      <c r="H109" s="286" t="s">
        <v>744</v>
      </c>
      <c r="I109" s="286" t="s">
        <v>714</v>
      </c>
      <c r="J109" s="286"/>
      <c r="K109" s="300"/>
    </row>
    <row r="110" s="1" customFormat="1" ht="15" customHeight="1">
      <c r="B110" s="311"/>
      <c r="C110" s="286" t="s">
        <v>723</v>
      </c>
      <c r="D110" s="286"/>
      <c r="E110" s="286"/>
      <c r="F110" s="309" t="s">
        <v>710</v>
      </c>
      <c r="G110" s="286"/>
      <c r="H110" s="286" t="s">
        <v>744</v>
      </c>
      <c r="I110" s="286" t="s">
        <v>706</v>
      </c>
      <c r="J110" s="286">
        <v>50</v>
      </c>
      <c r="K110" s="300"/>
    </row>
    <row r="111" s="1" customFormat="1" ht="15" customHeight="1">
      <c r="B111" s="311"/>
      <c r="C111" s="286" t="s">
        <v>731</v>
      </c>
      <c r="D111" s="286"/>
      <c r="E111" s="286"/>
      <c r="F111" s="309" t="s">
        <v>710</v>
      </c>
      <c r="G111" s="286"/>
      <c r="H111" s="286" t="s">
        <v>744</v>
      </c>
      <c r="I111" s="286" t="s">
        <v>706</v>
      </c>
      <c r="J111" s="286">
        <v>50</v>
      </c>
      <c r="K111" s="300"/>
    </row>
    <row r="112" s="1" customFormat="1" ht="15" customHeight="1">
      <c r="B112" s="311"/>
      <c r="C112" s="286" t="s">
        <v>729</v>
      </c>
      <c r="D112" s="286"/>
      <c r="E112" s="286"/>
      <c r="F112" s="309" t="s">
        <v>710</v>
      </c>
      <c r="G112" s="286"/>
      <c r="H112" s="286" t="s">
        <v>744</v>
      </c>
      <c r="I112" s="286" t="s">
        <v>706</v>
      </c>
      <c r="J112" s="286">
        <v>50</v>
      </c>
      <c r="K112" s="300"/>
    </row>
    <row r="113" s="1" customFormat="1" ht="15" customHeight="1">
      <c r="B113" s="311"/>
      <c r="C113" s="286" t="s">
        <v>55</v>
      </c>
      <c r="D113" s="286"/>
      <c r="E113" s="286"/>
      <c r="F113" s="309" t="s">
        <v>704</v>
      </c>
      <c r="G113" s="286"/>
      <c r="H113" s="286" t="s">
        <v>745</v>
      </c>
      <c r="I113" s="286" t="s">
        <v>706</v>
      </c>
      <c r="J113" s="286">
        <v>20</v>
      </c>
      <c r="K113" s="300"/>
    </row>
    <row r="114" s="1" customFormat="1" ht="15" customHeight="1">
      <c r="B114" s="311"/>
      <c r="C114" s="286" t="s">
        <v>746</v>
      </c>
      <c r="D114" s="286"/>
      <c r="E114" s="286"/>
      <c r="F114" s="309" t="s">
        <v>704</v>
      </c>
      <c r="G114" s="286"/>
      <c r="H114" s="286" t="s">
        <v>747</v>
      </c>
      <c r="I114" s="286" t="s">
        <v>706</v>
      </c>
      <c r="J114" s="286">
        <v>120</v>
      </c>
      <c r="K114" s="300"/>
    </row>
    <row r="115" s="1" customFormat="1" ht="15" customHeight="1">
      <c r="B115" s="311"/>
      <c r="C115" s="286" t="s">
        <v>40</v>
      </c>
      <c r="D115" s="286"/>
      <c r="E115" s="286"/>
      <c r="F115" s="309" t="s">
        <v>704</v>
      </c>
      <c r="G115" s="286"/>
      <c r="H115" s="286" t="s">
        <v>748</v>
      </c>
      <c r="I115" s="286" t="s">
        <v>739</v>
      </c>
      <c r="J115" s="286"/>
      <c r="K115" s="300"/>
    </row>
    <row r="116" s="1" customFormat="1" ht="15" customHeight="1">
      <c r="B116" s="311"/>
      <c r="C116" s="286" t="s">
        <v>50</v>
      </c>
      <c r="D116" s="286"/>
      <c r="E116" s="286"/>
      <c r="F116" s="309" t="s">
        <v>704</v>
      </c>
      <c r="G116" s="286"/>
      <c r="H116" s="286" t="s">
        <v>749</v>
      </c>
      <c r="I116" s="286" t="s">
        <v>739</v>
      </c>
      <c r="J116" s="286"/>
      <c r="K116" s="300"/>
    </row>
    <row r="117" s="1" customFormat="1" ht="15" customHeight="1">
      <c r="B117" s="311"/>
      <c r="C117" s="286" t="s">
        <v>59</v>
      </c>
      <c r="D117" s="286"/>
      <c r="E117" s="286"/>
      <c r="F117" s="309" t="s">
        <v>704</v>
      </c>
      <c r="G117" s="286"/>
      <c r="H117" s="286" t="s">
        <v>750</v>
      </c>
      <c r="I117" s="286" t="s">
        <v>751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752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698</v>
      </c>
      <c r="D123" s="301"/>
      <c r="E123" s="301"/>
      <c r="F123" s="301" t="s">
        <v>699</v>
      </c>
      <c r="G123" s="302"/>
      <c r="H123" s="301" t="s">
        <v>56</v>
      </c>
      <c r="I123" s="301" t="s">
        <v>59</v>
      </c>
      <c r="J123" s="301" t="s">
        <v>700</v>
      </c>
      <c r="K123" s="330"/>
    </row>
    <row r="124" s="1" customFormat="1" ht="17.25" customHeight="1">
      <c r="B124" s="329"/>
      <c r="C124" s="303" t="s">
        <v>701</v>
      </c>
      <c r="D124" s="303"/>
      <c r="E124" s="303"/>
      <c r="F124" s="304" t="s">
        <v>702</v>
      </c>
      <c r="G124" s="305"/>
      <c r="H124" s="303"/>
      <c r="I124" s="303"/>
      <c r="J124" s="303" t="s">
        <v>703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707</v>
      </c>
      <c r="D126" s="308"/>
      <c r="E126" s="308"/>
      <c r="F126" s="309" t="s">
        <v>704</v>
      </c>
      <c r="G126" s="286"/>
      <c r="H126" s="286" t="s">
        <v>744</v>
      </c>
      <c r="I126" s="286" t="s">
        <v>706</v>
      </c>
      <c r="J126" s="286">
        <v>120</v>
      </c>
      <c r="K126" s="334"/>
    </row>
    <row r="127" s="1" customFormat="1" ht="15" customHeight="1">
      <c r="B127" s="331"/>
      <c r="C127" s="286" t="s">
        <v>753</v>
      </c>
      <c r="D127" s="286"/>
      <c r="E127" s="286"/>
      <c r="F127" s="309" t="s">
        <v>704</v>
      </c>
      <c r="G127" s="286"/>
      <c r="H127" s="286" t="s">
        <v>754</v>
      </c>
      <c r="I127" s="286" t="s">
        <v>706</v>
      </c>
      <c r="J127" s="286" t="s">
        <v>755</v>
      </c>
      <c r="K127" s="334"/>
    </row>
    <row r="128" s="1" customFormat="1" ht="15" customHeight="1">
      <c r="B128" s="331"/>
      <c r="C128" s="286" t="s">
        <v>652</v>
      </c>
      <c r="D128" s="286"/>
      <c r="E128" s="286"/>
      <c r="F128" s="309" t="s">
        <v>704</v>
      </c>
      <c r="G128" s="286"/>
      <c r="H128" s="286" t="s">
        <v>756</v>
      </c>
      <c r="I128" s="286" t="s">
        <v>706</v>
      </c>
      <c r="J128" s="286" t="s">
        <v>755</v>
      </c>
      <c r="K128" s="334"/>
    </row>
    <row r="129" s="1" customFormat="1" ht="15" customHeight="1">
      <c r="B129" s="331"/>
      <c r="C129" s="286" t="s">
        <v>715</v>
      </c>
      <c r="D129" s="286"/>
      <c r="E129" s="286"/>
      <c r="F129" s="309" t="s">
        <v>710</v>
      </c>
      <c r="G129" s="286"/>
      <c r="H129" s="286" t="s">
        <v>716</v>
      </c>
      <c r="I129" s="286" t="s">
        <v>706</v>
      </c>
      <c r="J129" s="286">
        <v>15</v>
      </c>
      <c r="K129" s="334"/>
    </row>
    <row r="130" s="1" customFormat="1" ht="15" customHeight="1">
      <c r="B130" s="331"/>
      <c r="C130" s="312" t="s">
        <v>717</v>
      </c>
      <c r="D130" s="312"/>
      <c r="E130" s="312"/>
      <c r="F130" s="313" t="s">
        <v>710</v>
      </c>
      <c r="G130" s="312"/>
      <c r="H130" s="312" t="s">
        <v>718</v>
      </c>
      <c r="I130" s="312" t="s">
        <v>706</v>
      </c>
      <c r="J130" s="312">
        <v>15</v>
      </c>
      <c r="K130" s="334"/>
    </row>
    <row r="131" s="1" customFormat="1" ht="15" customHeight="1">
      <c r="B131" s="331"/>
      <c r="C131" s="312" t="s">
        <v>719</v>
      </c>
      <c r="D131" s="312"/>
      <c r="E131" s="312"/>
      <c r="F131" s="313" t="s">
        <v>710</v>
      </c>
      <c r="G131" s="312"/>
      <c r="H131" s="312" t="s">
        <v>720</v>
      </c>
      <c r="I131" s="312" t="s">
        <v>706</v>
      </c>
      <c r="J131" s="312">
        <v>20</v>
      </c>
      <c r="K131" s="334"/>
    </row>
    <row r="132" s="1" customFormat="1" ht="15" customHeight="1">
      <c r="B132" s="331"/>
      <c r="C132" s="312" t="s">
        <v>721</v>
      </c>
      <c r="D132" s="312"/>
      <c r="E132" s="312"/>
      <c r="F132" s="313" t="s">
        <v>710</v>
      </c>
      <c r="G132" s="312"/>
      <c r="H132" s="312" t="s">
        <v>722</v>
      </c>
      <c r="I132" s="312" t="s">
        <v>706</v>
      </c>
      <c r="J132" s="312">
        <v>20</v>
      </c>
      <c r="K132" s="334"/>
    </row>
    <row r="133" s="1" customFormat="1" ht="15" customHeight="1">
      <c r="B133" s="331"/>
      <c r="C133" s="286" t="s">
        <v>709</v>
      </c>
      <c r="D133" s="286"/>
      <c r="E133" s="286"/>
      <c r="F133" s="309" t="s">
        <v>710</v>
      </c>
      <c r="G133" s="286"/>
      <c r="H133" s="286" t="s">
        <v>744</v>
      </c>
      <c r="I133" s="286" t="s">
        <v>706</v>
      </c>
      <c r="J133" s="286">
        <v>50</v>
      </c>
      <c r="K133" s="334"/>
    </row>
    <row r="134" s="1" customFormat="1" ht="15" customHeight="1">
      <c r="B134" s="331"/>
      <c r="C134" s="286" t="s">
        <v>723</v>
      </c>
      <c r="D134" s="286"/>
      <c r="E134" s="286"/>
      <c r="F134" s="309" t="s">
        <v>710</v>
      </c>
      <c r="G134" s="286"/>
      <c r="H134" s="286" t="s">
        <v>744</v>
      </c>
      <c r="I134" s="286" t="s">
        <v>706</v>
      </c>
      <c r="J134" s="286">
        <v>50</v>
      </c>
      <c r="K134" s="334"/>
    </row>
    <row r="135" s="1" customFormat="1" ht="15" customHeight="1">
      <c r="B135" s="331"/>
      <c r="C135" s="286" t="s">
        <v>729</v>
      </c>
      <c r="D135" s="286"/>
      <c r="E135" s="286"/>
      <c r="F135" s="309" t="s">
        <v>710</v>
      </c>
      <c r="G135" s="286"/>
      <c r="H135" s="286" t="s">
        <v>744</v>
      </c>
      <c r="I135" s="286" t="s">
        <v>706</v>
      </c>
      <c r="J135" s="286">
        <v>50</v>
      </c>
      <c r="K135" s="334"/>
    </row>
    <row r="136" s="1" customFormat="1" ht="15" customHeight="1">
      <c r="B136" s="331"/>
      <c r="C136" s="286" t="s">
        <v>731</v>
      </c>
      <c r="D136" s="286"/>
      <c r="E136" s="286"/>
      <c r="F136" s="309" t="s">
        <v>710</v>
      </c>
      <c r="G136" s="286"/>
      <c r="H136" s="286" t="s">
        <v>744</v>
      </c>
      <c r="I136" s="286" t="s">
        <v>706</v>
      </c>
      <c r="J136" s="286">
        <v>50</v>
      </c>
      <c r="K136" s="334"/>
    </row>
    <row r="137" s="1" customFormat="1" ht="15" customHeight="1">
      <c r="B137" s="331"/>
      <c r="C137" s="286" t="s">
        <v>732</v>
      </c>
      <c r="D137" s="286"/>
      <c r="E137" s="286"/>
      <c r="F137" s="309" t="s">
        <v>710</v>
      </c>
      <c r="G137" s="286"/>
      <c r="H137" s="286" t="s">
        <v>757</v>
      </c>
      <c r="I137" s="286" t="s">
        <v>706</v>
      </c>
      <c r="J137" s="286">
        <v>255</v>
      </c>
      <c r="K137" s="334"/>
    </row>
    <row r="138" s="1" customFormat="1" ht="15" customHeight="1">
      <c r="B138" s="331"/>
      <c r="C138" s="286" t="s">
        <v>734</v>
      </c>
      <c r="D138" s="286"/>
      <c r="E138" s="286"/>
      <c r="F138" s="309" t="s">
        <v>704</v>
      </c>
      <c r="G138" s="286"/>
      <c r="H138" s="286" t="s">
        <v>758</v>
      </c>
      <c r="I138" s="286" t="s">
        <v>736</v>
      </c>
      <c r="J138" s="286"/>
      <c r="K138" s="334"/>
    </row>
    <row r="139" s="1" customFormat="1" ht="15" customHeight="1">
      <c r="B139" s="331"/>
      <c r="C139" s="286" t="s">
        <v>737</v>
      </c>
      <c r="D139" s="286"/>
      <c r="E139" s="286"/>
      <c r="F139" s="309" t="s">
        <v>704</v>
      </c>
      <c r="G139" s="286"/>
      <c r="H139" s="286" t="s">
        <v>759</v>
      </c>
      <c r="I139" s="286" t="s">
        <v>739</v>
      </c>
      <c r="J139" s="286"/>
      <c r="K139" s="334"/>
    </row>
    <row r="140" s="1" customFormat="1" ht="15" customHeight="1">
      <c r="B140" s="331"/>
      <c r="C140" s="286" t="s">
        <v>740</v>
      </c>
      <c r="D140" s="286"/>
      <c r="E140" s="286"/>
      <c r="F140" s="309" t="s">
        <v>704</v>
      </c>
      <c r="G140" s="286"/>
      <c r="H140" s="286" t="s">
        <v>740</v>
      </c>
      <c r="I140" s="286" t="s">
        <v>739</v>
      </c>
      <c r="J140" s="286"/>
      <c r="K140" s="334"/>
    </row>
    <row r="141" s="1" customFormat="1" ht="15" customHeight="1">
      <c r="B141" s="331"/>
      <c r="C141" s="286" t="s">
        <v>40</v>
      </c>
      <c r="D141" s="286"/>
      <c r="E141" s="286"/>
      <c r="F141" s="309" t="s">
        <v>704</v>
      </c>
      <c r="G141" s="286"/>
      <c r="H141" s="286" t="s">
        <v>760</v>
      </c>
      <c r="I141" s="286" t="s">
        <v>739</v>
      </c>
      <c r="J141" s="286"/>
      <c r="K141" s="334"/>
    </row>
    <row r="142" s="1" customFormat="1" ht="15" customHeight="1">
      <c r="B142" s="331"/>
      <c r="C142" s="286" t="s">
        <v>761</v>
      </c>
      <c r="D142" s="286"/>
      <c r="E142" s="286"/>
      <c r="F142" s="309" t="s">
        <v>704</v>
      </c>
      <c r="G142" s="286"/>
      <c r="H142" s="286" t="s">
        <v>762</v>
      </c>
      <c r="I142" s="286" t="s">
        <v>739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763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698</v>
      </c>
      <c r="D148" s="301"/>
      <c r="E148" s="301"/>
      <c r="F148" s="301" t="s">
        <v>699</v>
      </c>
      <c r="G148" s="302"/>
      <c r="H148" s="301" t="s">
        <v>56</v>
      </c>
      <c r="I148" s="301" t="s">
        <v>59</v>
      </c>
      <c r="J148" s="301" t="s">
        <v>700</v>
      </c>
      <c r="K148" s="300"/>
    </row>
    <row r="149" s="1" customFormat="1" ht="17.25" customHeight="1">
      <c r="B149" s="298"/>
      <c r="C149" s="303" t="s">
        <v>701</v>
      </c>
      <c r="D149" s="303"/>
      <c r="E149" s="303"/>
      <c r="F149" s="304" t="s">
        <v>702</v>
      </c>
      <c r="G149" s="305"/>
      <c r="H149" s="303"/>
      <c r="I149" s="303"/>
      <c r="J149" s="303" t="s">
        <v>703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707</v>
      </c>
      <c r="D151" s="286"/>
      <c r="E151" s="286"/>
      <c r="F151" s="339" t="s">
        <v>704</v>
      </c>
      <c r="G151" s="286"/>
      <c r="H151" s="338" t="s">
        <v>744</v>
      </c>
      <c r="I151" s="338" t="s">
        <v>706</v>
      </c>
      <c r="J151" s="338">
        <v>120</v>
      </c>
      <c r="K151" s="334"/>
    </row>
    <row r="152" s="1" customFormat="1" ht="15" customHeight="1">
      <c r="B152" s="311"/>
      <c r="C152" s="338" t="s">
        <v>753</v>
      </c>
      <c r="D152" s="286"/>
      <c r="E152" s="286"/>
      <c r="F152" s="339" t="s">
        <v>704</v>
      </c>
      <c r="G152" s="286"/>
      <c r="H152" s="338" t="s">
        <v>764</v>
      </c>
      <c r="I152" s="338" t="s">
        <v>706</v>
      </c>
      <c r="J152" s="338" t="s">
        <v>755</v>
      </c>
      <c r="K152" s="334"/>
    </row>
    <row r="153" s="1" customFormat="1" ht="15" customHeight="1">
      <c r="B153" s="311"/>
      <c r="C153" s="338" t="s">
        <v>652</v>
      </c>
      <c r="D153" s="286"/>
      <c r="E153" s="286"/>
      <c r="F153" s="339" t="s">
        <v>704</v>
      </c>
      <c r="G153" s="286"/>
      <c r="H153" s="338" t="s">
        <v>765</v>
      </c>
      <c r="I153" s="338" t="s">
        <v>706</v>
      </c>
      <c r="J153" s="338" t="s">
        <v>755</v>
      </c>
      <c r="K153" s="334"/>
    </row>
    <row r="154" s="1" customFormat="1" ht="15" customHeight="1">
      <c r="B154" s="311"/>
      <c r="C154" s="338" t="s">
        <v>709</v>
      </c>
      <c r="D154" s="286"/>
      <c r="E154" s="286"/>
      <c r="F154" s="339" t="s">
        <v>710</v>
      </c>
      <c r="G154" s="286"/>
      <c r="H154" s="338" t="s">
        <v>744</v>
      </c>
      <c r="I154" s="338" t="s">
        <v>706</v>
      </c>
      <c r="J154" s="338">
        <v>50</v>
      </c>
      <c r="K154" s="334"/>
    </row>
    <row r="155" s="1" customFormat="1" ht="15" customHeight="1">
      <c r="B155" s="311"/>
      <c r="C155" s="338" t="s">
        <v>712</v>
      </c>
      <c r="D155" s="286"/>
      <c r="E155" s="286"/>
      <c r="F155" s="339" t="s">
        <v>704</v>
      </c>
      <c r="G155" s="286"/>
      <c r="H155" s="338" t="s">
        <v>744</v>
      </c>
      <c r="I155" s="338" t="s">
        <v>714</v>
      </c>
      <c r="J155" s="338"/>
      <c r="K155" s="334"/>
    </row>
    <row r="156" s="1" customFormat="1" ht="15" customHeight="1">
      <c r="B156" s="311"/>
      <c r="C156" s="338" t="s">
        <v>723</v>
      </c>
      <c r="D156" s="286"/>
      <c r="E156" s="286"/>
      <c r="F156" s="339" t="s">
        <v>710</v>
      </c>
      <c r="G156" s="286"/>
      <c r="H156" s="338" t="s">
        <v>744</v>
      </c>
      <c r="I156" s="338" t="s">
        <v>706</v>
      </c>
      <c r="J156" s="338">
        <v>50</v>
      </c>
      <c r="K156" s="334"/>
    </row>
    <row r="157" s="1" customFormat="1" ht="15" customHeight="1">
      <c r="B157" s="311"/>
      <c r="C157" s="338" t="s">
        <v>731</v>
      </c>
      <c r="D157" s="286"/>
      <c r="E157" s="286"/>
      <c r="F157" s="339" t="s">
        <v>710</v>
      </c>
      <c r="G157" s="286"/>
      <c r="H157" s="338" t="s">
        <v>744</v>
      </c>
      <c r="I157" s="338" t="s">
        <v>706</v>
      </c>
      <c r="J157" s="338">
        <v>50</v>
      </c>
      <c r="K157" s="334"/>
    </row>
    <row r="158" s="1" customFormat="1" ht="15" customHeight="1">
      <c r="B158" s="311"/>
      <c r="C158" s="338" t="s">
        <v>729</v>
      </c>
      <c r="D158" s="286"/>
      <c r="E158" s="286"/>
      <c r="F158" s="339" t="s">
        <v>710</v>
      </c>
      <c r="G158" s="286"/>
      <c r="H158" s="338" t="s">
        <v>744</v>
      </c>
      <c r="I158" s="338" t="s">
        <v>706</v>
      </c>
      <c r="J158" s="338">
        <v>50</v>
      </c>
      <c r="K158" s="334"/>
    </row>
    <row r="159" s="1" customFormat="1" ht="15" customHeight="1">
      <c r="B159" s="311"/>
      <c r="C159" s="338" t="s">
        <v>102</v>
      </c>
      <c r="D159" s="286"/>
      <c r="E159" s="286"/>
      <c r="F159" s="339" t="s">
        <v>704</v>
      </c>
      <c r="G159" s="286"/>
      <c r="H159" s="338" t="s">
        <v>766</v>
      </c>
      <c r="I159" s="338" t="s">
        <v>706</v>
      </c>
      <c r="J159" s="338" t="s">
        <v>767</v>
      </c>
      <c r="K159" s="334"/>
    </row>
    <row r="160" s="1" customFormat="1" ht="15" customHeight="1">
      <c r="B160" s="311"/>
      <c r="C160" s="338" t="s">
        <v>768</v>
      </c>
      <c r="D160" s="286"/>
      <c r="E160" s="286"/>
      <c r="F160" s="339" t="s">
        <v>704</v>
      </c>
      <c r="G160" s="286"/>
      <c r="H160" s="338" t="s">
        <v>769</v>
      </c>
      <c r="I160" s="338" t="s">
        <v>739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770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698</v>
      </c>
      <c r="D166" s="301"/>
      <c r="E166" s="301"/>
      <c r="F166" s="301" t="s">
        <v>699</v>
      </c>
      <c r="G166" s="343"/>
      <c r="H166" s="344" t="s">
        <v>56</v>
      </c>
      <c r="I166" s="344" t="s">
        <v>59</v>
      </c>
      <c r="J166" s="301" t="s">
        <v>700</v>
      </c>
      <c r="K166" s="278"/>
    </row>
    <row r="167" s="1" customFormat="1" ht="17.25" customHeight="1">
      <c r="B167" s="279"/>
      <c r="C167" s="303" t="s">
        <v>701</v>
      </c>
      <c r="D167" s="303"/>
      <c r="E167" s="303"/>
      <c r="F167" s="304" t="s">
        <v>702</v>
      </c>
      <c r="G167" s="345"/>
      <c r="H167" s="346"/>
      <c r="I167" s="346"/>
      <c r="J167" s="303" t="s">
        <v>703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707</v>
      </c>
      <c r="D169" s="286"/>
      <c r="E169" s="286"/>
      <c r="F169" s="309" t="s">
        <v>704</v>
      </c>
      <c r="G169" s="286"/>
      <c r="H169" s="286" t="s">
        <v>744</v>
      </c>
      <c r="I169" s="286" t="s">
        <v>706</v>
      </c>
      <c r="J169" s="286">
        <v>120</v>
      </c>
      <c r="K169" s="334"/>
    </row>
    <row r="170" s="1" customFormat="1" ht="15" customHeight="1">
      <c r="B170" s="311"/>
      <c r="C170" s="286" t="s">
        <v>753</v>
      </c>
      <c r="D170" s="286"/>
      <c r="E170" s="286"/>
      <c r="F170" s="309" t="s">
        <v>704</v>
      </c>
      <c r="G170" s="286"/>
      <c r="H170" s="286" t="s">
        <v>754</v>
      </c>
      <c r="I170" s="286" t="s">
        <v>706</v>
      </c>
      <c r="J170" s="286" t="s">
        <v>755</v>
      </c>
      <c r="K170" s="334"/>
    </row>
    <row r="171" s="1" customFormat="1" ht="15" customHeight="1">
      <c r="B171" s="311"/>
      <c r="C171" s="286" t="s">
        <v>652</v>
      </c>
      <c r="D171" s="286"/>
      <c r="E171" s="286"/>
      <c r="F171" s="309" t="s">
        <v>704</v>
      </c>
      <c r="G171" s="286"/>
      <c r="H171" s="286" t="s">
        <v>771</v>
      </c>
      <c r="I171" s="286" t="s">
        <v>706</v>
      </c>
      <c r="J171" s="286" t="s">
        <v>755</v>
      </c>
      <c r="K171" s="334"/>
    </row>
    <row r="172" s="1" customFormat="1" ht="15" customHeight="1">
      <c r="B172" s="311"/>
      <c r="C172" s="286" t="s">
        <v>709</v>
      </c>
      <c r="D172" s="286"/>
      <c r="E172" s="286"/>
      <c r="F172" s="309" t="s">
        <v>710</v>
      </c>
      <c r="G172" s="286"/>
      <c r="H172" s="286" t="s">
        <v>771</v>
      </c>
      <c r="I172" s="286" t="s">
        <v>706</v>
      </c>
      <c r="J172" s="286">
        <v>50</v>
      </c>
      <c r="K172" s="334"/>
    </row>
    <row r="173" s="1" customFormat="1" ht="15" customHeight="1">
      <c r="B173" s="311"/>
      <c r="C173" s="286" t="s">
        <v>712</v>
      </c>
      <c r="D173" s="286"/>
      <c r="E173" s="286"/>
      <c r="F173" s="309" t="s">
        <v>704</v>
      </c>
      <c r="G173" s="286"/>
      <c r="H173" s="286" t="s">
        <v>771</v>
      </c>
      <c r="I173" s="286" t="s">
        <v>714</v>
      </c>
      <c r="J173" s="286"/>
      <c r="K173" s="334"/>
    </row>
    <row r="174" s="1" customFormat="1" ht="15" customHeight="1">
      <c r="B174" s="311"/>
      <c r="C174" s="286" t="s">
        <v>723</v>
      </c>
      <c r="D174" s="286"/>
      <c r="E174" s="286"/>
      <c r="F174" s="309" t="s">
        <v>710</v>
      </c>
      <c r="G174" s="286"/>
      <c r="H174" s="286" t="s">
        <v>771</v>
      </c>
      <c r="I174" s="286" t="s">
        <v>706</v>
      </c>
      <c r="J174" s="286">
        <v>50</v>
      </c>
      <c r="K174" s="334"/>
    </row>
    <row r="175" s="1" customFormat="1" ht="15" customHeight="1">
      <c r="B175" s="311"/>
      <c r="C175" s="286" t="s">
        <v>731</v>
      </c>
      <c r="D175" s="286"/>
      <c r="E175" s="286"/>
      <c r="F175" s="309" t="s">
        <v>710</v>
      </c>
      <c r="G175" s="286"/>
      <c r="H175" s="286" t="s">
        <v>771</v>
      </c>
      <c r="I175" s="286" t="s">
        <v>706</v>
      </c>
      <c r="J175" s="286">
        <v>50</v>
      </c>
      <c r="K175" s="334"/>
    </row>
    <row r="176" s="1" customFormat="1" ht="15" customHeight="1">
      <c r="B176" s="311"/>
      <c r="C176" s="286" t="s">
        <v>729</v>
      </c>
      <c r="D176" s="286"/>
      <c r="E176" s="286"/>
      <c r="F176" s="309" t="s">
        <v>710</v>
      </c>
      <c r="G176" s="286"/>
      <c r="H176" s="286" t="s">
        <v>771</v>
      </c>
      <c r="I176" s="286" t="s">
        <v>706</v>
      </c>
      <c r="J176" s="286">
        <v>50</v>
      </c>
      <c r="K176" s="334"/>
    </row>
    <row r="177" s="1" customFormat="1" ht="15" customHeight="1">
      <c r="B177" s="311"/>
      <c r="C177" s="286" t="s">
        <v>109</v>
      </c>
      <c r="D177" s="286"/>
      <c r="E177" s="286"/>
      <c r="F177" s="309" t="s">
        <v>704</v>
      </c>
      <c r="G177" s="286"/>
      <c r="H177" s="286" t="s">
        <v>772</v>
      </c>
      <c r="I177" s="286" t="s">
        <v>773</v>
      </c>
      <c r="J177" s="286"/>
      <c r="K177" s="334"/>
    </row>
    <row r="178" s="1" customFormat="1" ht="15" customHeight="1">
      <c r="B178" s="311"/>
      <c r="C178" s="286" t="s">
        <v>59</v>
      </c>
      <c r="D178" s="286"/>
      <c r="E178" s="286"/>
      <c r="F178" s="309" t="s">
        <v>704</v>
      </c>
      <c r="G178" s="286"/>
      <c r="H178" s="286" t="s">
        <v>774</v>
      </c>
      <c r="I178" s="286" t="s">
        <v>775</v>
      </c>
      <c r="J178" s="286">
        <v>1</v>
      </c>
      <c r="K178" s="334"/>
    </row>
    <row r="179" s="1" customFormat="1" ht="15" customHeight="1">
      <c r="B179" s="311"/>
      <c r="C179" s="286" t="s">
        <v>55</v>
      </c>
      <c r="D179" s="286"/>
      <c r="E179" s="286"/>
      <c r="F179" s="309" t="s">
        <v>704</v>
      </c>
      <c r="G179" s="286"/>
      <c r="H179" s="286" t="s">
        <v>776</v>
      </c>
      <c r="I179" s="286" t="s">
        <v>706</v>
      </c>
      <c r="J179" s="286">
        <v>20</v>
      </c>
      <c r="K179" s="334"/>
    </row>
    <row r="180" s="1" customFormat="1" ht="15" customHeight="1">
      <c r="B180" s="311"/>
      <c r="C180" s="286" t="s">
        <v>56</v>
      </c>
      <c r="D180" s="286"/>
      <c r="E180" s="286"/>
      <c r="F180" s="309" t="s">
        <v>704</v>
      </c>
      <c r="G180" s="286"/>
      <c r="H180" s="286" t="s">
        <v>777</v>
      </c>
      <c r="I180" s="286" t="s">
        <v>706</v>
      </c>
      <c r="J180" s="286">
        <v>255</v>
      </c>
      <c r="K180" s="334"/>
    </row>
    <row r="181" s="1" customFormat="1" ht="15" customHeight="1">
      <c r="B181" s="311"/>
      <c r="C181" s="286" t="s">
        <v>110</v>
      </c>
      <c r="D181" s="286"/>
      <c r="E181" s="286"/>
      <c r="F181" s="309" t="s">
        <v>704</v>
      </c>
      <c r="G181" s="286"/>
      <c r="H181" s="286" t="s">
        <v>668</v>
      </c>
      <c r="I181" s="286" t="s">
        <v>706</v>
      </c>
      <c r="J181" s="286">
        <v>10</v>
      </c>
      <c r="K181" s="334"/>
    </row>
    <row r="182" s="1" customFormat="1" ht="15" customHeight="1">
      <c r="B182" s="311"/>
      <c r="C182" s="286" t="s">
        <v>111</v>
      </c>
      <c r="D182" s="286"/>
      <c r="E182" s="286"/>
      <c r="F182" s="309" t="s">
        <v>704</v>
      </c>
      <c r="G182" s="286"/>
      <c r="H182" s="286" t="s">
        <v>778</v>
      </c>
      <c r="I182" s="286" t="s">
        <v>739</v>
      </c>
      <c r="J182" s="286"/>
      <c r="K182" s="334"/>
    </row>
    <row r="183" s="1" customFormat="1" ht="15" customHeight="1">
      <c r="B183" s="311"/>
      <c r="C183" s="286" t="s">
        <v>779</v>
      </c>
      <c r="D183" s="286"/>
      <c r="E183" s="286"/>
      <c r="F183" s="309" t="s">
        <v>704</v>
      </c>
      <c r="G183" s="286"/>
      <c r="H183" s="286" t="s">
        <v>780</v>
      </c>
      <c r="I183" s="286" t="s">
        <v>739</v>
      </c>
      <c r="J183" s="286"/>
      <c r="K183" s="334"/>
    </row>
    <row r="184" s="1" customFormat="1" ht="15" customHeight="1">
      <c r="B184" s="311"/>
      <c r="C184" s="286" t="s">
        <v>768</v>
      </c>
      <c r="D184" s="286"/>
      <c r="E184" s="286"/>
      <c r="F184" s="309" t="s">
        <v>704</v>
      </c>
      <c r="G184" s="286"/>
      <c r="H184" s="286" t="s">
        <v>781</v>
      </c>
      <c r="I184" s="286" t="s">
        <v>739</v>
      </c>
      <c r="J184" s="286"/>
      <c r="K184" s="334"/>
    </row>
    <row r="185" s="1" customFormat="1" ht="15" customHeight="1">
      <c r="B185" s="311"/>
      <c r="C185" s="286" t="s">
        <v>113</v>
      </c>
      <c r="D185" s="286"/>
      <c r="E185" s="286"/>
      <c r="F185" s="309" t="s">
        <v>710</v>
      </c>
      <c r="G185" s="286"/>
      <c r="H185" s="286" t="s">
        <v>782</v>
      </c>
      <c r="I185" s="286" t="s">
        <v>706</v>
      </c>
      <c r="J185" s="286">
        <v>50</v>
      </c>
      <c r="K185" s="334"/>
    </row>
    <row r="186" s="1" customFormat="1" ht="15" customHeight="1">
      <c r="B186" s="311"/>
      <c r="C186" s="286" t="s">
        <v>783</v>
      </c>
      <c r="D186" s="286"/>
      <c r="E186" s="286"/>
      <c r="F186" s="309" t="s">
        <v>710</v>
      </c>
      <c r="G186" s="286"/>
      <c r="H186" s="286" t="s">
        <v>784</v>
      </c>
      <c r="I186" s="286" t="s">
        <v>785</v>
      </c>
      <c r="J186" s="286"/>
      <c r="K186" s="334"/>
    </row>
    <row r="187" s="1" customFormat="1" ht="15" customHeight="1">
      <c r="B187" s="311"/>
      <c r="C187" s="286" t="s">
        <v>786</v>
      </c>
      <c r="D187" s="286"/>
      <c r="E187" s="286"/>
      <c r="F187" s="309" t="s">
        <v>710</v>
      </c>
      <c r="G187" s="286"/>
      <c r="H187" s="286" t="s">
        <v>787</v>
      </c>
      <c r="I187" s="286" t="s">
        <v>785</v>
      </c>
      <c r="J187" s="286"/>
      <c r="K187" s="334"/>
    </row>
    <row r="188" s="1" customFormat="1" ht="15" customHeight="1">
      <c r="B188" s="311"/>
      <c r="C188" s="286" t="s">
        <v>788</v>
      </c>
      <c r="D188" s="286"/>
      <c r="E188" s="286"/>
      <c r="F188" s="309" t="s">
        <v>710</v>
      </c>
      <c r="G188" s="286"/>
      <c r="H188" s="286" t="s">
        <v>789</v>
      </c>
      <c r="I188" s="286" t="s">
        <v>785</v>
      </c>
      <c r="J188" s="286"/>
      <c r="K188" s="334"/>
    </row>
    <row r="189" s="1" customFormat="1" ht="15" customHeight="1">
      <c r="B189" s="311"/>
      <c r="C189" s="347" t="s">
        <v>790</v>
      </c>
      <c r="D189" s="286"/>
      <c r="E189" s="286"/>
      <c r="F189" s="309" t="s">
        <v>710</v>
      </c>
      <c r="G189" s="286"/>
      <c r="H189" s="286" t="s">
        <v>791</v>
      </c>
      <c r="I189" s="286" t="s">
        <v>792</v>
      </c>
      <c r="J189" s="348" t="s">
        <v>793</v>
      </c>
      <c r="K189" s="334"/>
    </row>
    <row r="190" s="1" customFormat="1" ht="15" customHeight="1">
      <c r="B190" s="311"/>
      <c r="C190" s="347" t="s">
        <v>44</v>
      </c>
      <c r="D190" s="286"/>
      <c r="E190" s="286"/>
      <c r="F190" s="309" t="s">
        <v>704</v>
      </c>
      <c r="G190" s="286"/>
      <c r="H190" s="283" t="s">
        <v>794</v>
      </c>
      <c r="I190" s="286" t="s">
        <v>795</v>
      </c>
      <c r="J190" s="286"/>
      <c r="K190" s="334"/>
    </row>
    <row r="191" s="1" customFormat="1" ht="15" customHeight="1">
      <c r="B191" s="311"/>
      <c r="C191" s="347" t="s">
        <v>796</v>
      </c>
      <c r="D191" s="286"/>
      <c r="E191" s="286"/>
      <c r="F191" s="309" t="s">
        <v>704</v>
      </c>
      <c r="G191" s="286"/>
      <c r="H191" s="286" t="s">
        <v>797</v>
      </c>
      <c r="I191" s="286" t="s">
        <v>739</v>
      </c>
      <c r="J191" s="286"/>
      <c r="K191" s="334"/>
    </row>
    <row r="192" s="1" customFormat="1" ht="15" customHeight="1">
      <c r="B192" s="311"/>
      <c r="C192" s="347" t="s">
        <v>798</v>
      </c>
      <c r="D192" s="286"/>
      <c r="E192" s="286"/>
      <c r="F192" s="309" t="s">
        <v>704</v>
      </c>
      <c r="G192" s="286"/>
      <c r="H192" s="286" t="s">
        <v>799</v>
      </c>
      <c r="I192" s="286" t="s">
        <v>739</v>
      </c>
      <c r="J192" s="286"/>
      <c r="K192" s="334"/>
    </row>
    <row r="193" s="1" customFormat="1" ht="15" customHeight="1">
      <c r="B193" s="311"/>
      <c r="C193" s="347" t="s">
        <v>800</v>
      </c>
      <c r="D193" s="286"/>
      <c r="E193" s="286"/>
      <c r="F193" s="309" t="s">
        <v>710</v>
      </c>
      <c r="G193" s="286"/>
      <c r="H193" s="286" t="s">
        <v>801</v>
      </c>
      <c r="I193" s="286" t="s">
        <v>739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802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803</v>
      </c>
      <c r="D200" s="350"/>
      <c r="E200" s="350"/>
      <c r="F200" s="350" t="s">
        <v>804</v>
      </c>
      <c r="G200" s="351"/>
      <c r="H200" s="350" t="s">
        <v>805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795</v>
      </c>
      <c r="D202" s="286"/>
      <c r="E202" s="286"/>
      <c r="F202" s="309" t="s">
        <v>45</v>
      </c>
      <c r="G202" s="286"/>
      <c r="H202" s="286" t="s">
        <v>806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46</v>
      </c>
      <c r="G203" s="286"/>
      <c r="H203" s="286" t="s">
        <v>807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49</v>
      </c>
      <c r="G204" s="286"/>
      <c r="H204" s="286" t="s">
        <v>808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47</v>
      </c>
      <c r="G205" s="286"/>
      <c r="H205" s="286" t="s">
        <v>809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48</v>
      </c>
      <c r="G206" s="286"/>
      <c r="H206" s="286" t="s">
        <v>810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751</v>
      </c>
      <c r="D208" s="286"/>
      <c r="E208" s="286"/>
      <c r="F208" s="309" t="s">
        <v>81</v>
      </c>
      <c r="G208" s="286"/>
      <c r="H208" s="286" t="s">
        <v>811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647</v>
      </c>
      <c r="G209" s="286"/>
      <c r="H209" s="286" t="s">
        <v>648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645</v>
      </c>
      <c r="G210" s="286"/>
      <c r="H210" s="286" t="s">
        <v>812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94</v>
      </c>
      <c r="G211" s="347"/>
      <c r="H211" s="338" t="s">
        <v>649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650</v>
      </c>
      <c r="G212" s="347"/>
      <c r="H212" s="338" t="s">
        <v>813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775</v>
      </c>
      <c r="D214" s="286"/>
      <c r="E214" s="286"/>
      <c r="F214" s="309">
        <v>1</v>
      </c>
      <c r="G214" s="347"/>
      <c r="H214" s="338" t="s">
        <v>814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815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816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817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Staněk</dc:creator>
  <cp:lastModifiedBy>Tomáš Staněk</cp:lastModifiedBy>
  <dcterms:created xsi:type="dcterms:W3CDTF">2022-06-13T10:20:49Z</dcterms:created>
  <dcterms:modified xsi:type="dcterms:W3CDTF">2022-06-13T10:20:54Z</dcterms:modified>
</cp:coreProperties>
</file>